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.Salzmann\Desktop\"/>
    </mc:Choice>
  </mc:AlternateContent>
  <xr:revisionPtr revIDLastSave="0" documentId="8_{B7FC46B1-6A8F-4E5B-91D3-70E25B1348D5}" xr6:coauthVersionLast="36" xr6:coauthVersionMax="36" xr10:uidLastSave="{00000000-0000-0000-0000-000000000000}"/>
  <bookViews>
    <workbookView xWindow="0" yWindow="0" windowWidth="21570" windowHeight="7380" firstSheet="1" activeTab="1" xr2:uid="{4A61C4D8-CEBA-4795-9DAE-2A398234B892}"/>
  </bookViews>
  <sheets>
    <sheet name="Verkaufte Lose" sheetId="1" state="hidden" r:id="rId1"/>
    <sheet name="Unverkaufte Lose" sheetId="2" r:id="rId2"/>
  </sheets>
  <externalReferences>
    <externalReference r:id="rId3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72" i="2" l="1"/>
  <c r="K72" i="2" s="1"/>
  <c r="L72" i="2" s="1"/>
  <c r="I73" i="2"/>
  <c r="K73" i="2" s="1"/>
  <c r="L73" i="2" s="1"/>
  <c r="I74" i="2"/>
  <c r="K74" i="2" s="1"/>
  <c r="L74" i="2" s="1"/>
  <c r="I75" i="2"/>
  <c r="K75" i="2" s="1"/>
  <c r="L75" i="2" s="1"/>
  <c r="I76" i="2"/>
  <c r="K76" i="2" s="1"/>
  <c r="L76" i="2" s="1"/>
  <c r="I77" i="2"/>
  <c r="K77" i="2" s="1"/>
  <c r="L77" i="2" s="1"/>
  <c r="I78" i="2"/>
  <c r="K78" i="2" s="1"/>
  <c r="L78" i="2" s="1"/>
  <c r="I79" i="2"/>
  <c r="K79" i="2" s="1"/>
  <c r="L79" i="2" s="1"/>
  <c r="I80" i="2"/>
  <c r="K80" i="2" s="1"/>
  <c r="L80" i="2" s="1"/>
  <c r="I81" i="2"/>
  <c r="K81" i="2" s="1"/>
  <c r="L81" i="2" s="1"/>
  <c r="I82" i="2"/>
  <c r="K82" i="2" s="1"/>
  <c r="L82" i="2" s="1"/>
  <c r="I83" i="2"/>
  <c r="K83" i="2" s="1"/>
  <c r="L83" i="2" s="1"/>
  <c r="I84" i="2"/>
  <c r="K84" i="2" s="1"/>
  <c r="L84" i="2" s="1"/>
  <c r="I85" i="2"/>
  <c r="K85" i="2" s="1"/>
  <c r="L85" i="2" s="1"/>
  <c r="I86" i="2"/>
  <c r="K86" i="2" s="1"/>
  <c r="L86" i="2" s="1"/>
  <c r="I87" i="2"/>
  <c r="K87" i="2" s="1"/>
  <c r="L87" i="2" s="1"/>
  <c r="I88" i="2"/>
  <c r="K88" i="2" s="1"/>
  <c r="L88" i="2" s="1"/>
  <c r="I89" i="2"/>
  <c r="K89" i="2" s="1"/>
  <c r="L89" i="2" s="1"/>
  <c r="I90" i="2"/>
  <c r="K90" i="2" s="1"/>
  <c r="L90" i="2" s="1"/>
  <c r="I91" i="2"/>
  <c r="K91" i="2" s="1"/>
  <c r="L91" i="2" s="1"/>
  <c r="I92" i="2"/>
  <c r="K92" i="2" s="1"/>
  <c r="L92" i="2" s="1"/>
  <c r="I93" i="2"/>
  <c r="K93" i="2" s="1"/>
  <c r="L93" i="2" s="1"/>
  <c r="I94" i="2"/>
  <c r="K94" i="2" s="1"/>
  <c r="L94" i="2" s="1"/>
  <c r="I95" i="2"/>
  <c r="K95" i="2" s="1"/>
  <c r="L95" i="2" s="1"/>
  <c r="I96" i="2"/>
  <c r="K96" i="2" s="1"/>
  <c r="L96" i="2" s="1"/>
  <c r="I97" i="2"/>
  <c r="K97" i="2" s="1"/>
  <c r="L97" i="2" s="1"/>
  <c r="I98" i="2"/>
  <c r="K98" i="2" s="1"/>
  <c r="L98" i="2" s="1"/>
  <c r="I99" i="2"/>
  <c r="K99" i="2" s="1"/>
  <c r="L99" i="2" s="1"/>
  <c r="I100" i="2"/>
  <c r="K100" i="2" s="1"/>
  <c r="L100" i="2" s="1"/>
  <c r="I101" i="2"/>
  <c r="K101" i="2" s="1"/>
  <c r="L101" i="2" s="1"/>
  <c r="I102" i="2"/>
  <c r="K102" i="2" s="1"/>
  <c r="L102" i="2" s="1"/>
  <c r="I103" i="2"/>
  <c r="K103" i="2" s="1"/>
  <c r="L103" i="2" s="1"/>
  <c r="I104" i="2"/>
  <c r="K104" i="2" s="1"/>
  <c r="L104" i="2" s="1"/>
  <c r="I105" i="2"/>
  <c r="K105" i="2" s="1"/>
  <c r="L105" i="2" s="1"/>
  <c r="I106" i="2"/>
  <c r="K106" i="2" s="1"/>
  <c r="L106" i="2" s="1"/>
  <c r="I107" i="2"/>
  <c r="K107" i="2" s="1"/>
  <c r="L107" i="2" s="1"/>
  <c r="I108" i="2"/>
  <c r="K108" i="2" s="1"/>
  <c r="L108" i="2" s="1"/>
  <c r="I109" i="2"/>
  <c r="K109" i="2" s="1"/>
  <c r="L109" i="2" s="1"/>
  <c r="I110" i="2"/>
  <c r="K110" i="2" s="1"/>
  <c r="L110" i="2" s="1"/>
  <c r="I111" i="2"/>
  <c r="K111" i="2" s="1"/>
  <c r="L111" i="2" s="1"/>
  <c r="I112" i="2"/>
  <c r="K112" i="2" s="1"/>
  <c r="L112" i="2" s="1"/>
  <c r="I113" i="2"/>
  <c r="K113" i="2" s="1"/>
  <c r="L113" i="2" s="1"/>
  <c r="I114" i="2"/>
  <c r="K114" i="2" s="1"/>
  <c r="L114" i="2" s="1"/>
  <c r="I71" i="2"/>
  <c r="K71" i="2" s="1"/>
  <c r="L71" i="2" s="1"/>
  <c r="I6" i="2"/>
  <c r="K6" i="2" s="1"/>
  <c r="L6" i="2" s="1"/>
  <c r="I7" i="2"/>
  <c r="K7" i="2" s="1"/>
  <c r="L7" i="2" s="1"/>
  <c r="I8" i="2"/>
  <c r="K8" i="2" s="1"/>
  <c r="L8" i="2" s="1"/>
  <c r="I9" i="2"/>
  <c r="K9" i="2" s="1"/>
  <c r="L9" i="2" s="1"/>
  <c r="I10" i="2"/>
  <c r="K10" i="2" s="1"/>
  <c r="L10" i="2" s="1"/>
  <c r="I11" i="2"/>
  <c r="K11" i="2" s="1"/>
  <c r="L11" i="2" s="1"/>
  <c r="I12" i="2"/>
  <c r="K12" i="2" s="1"/>
  <c r="L12" i="2" s="1"/>
  <c r="I13" i="2"/>
  <c r="K13" i="2" s="1"/>
  <c r="L13" i="2" s="1"/>
  <c r="I14" i="2"/>
  <c r="K14" i="2" s="1"/>
  <c r="L14" i="2" s="1"/>
  <c r="I15" i="2"/>
  <c r="K15" i="2" s="1"/>
  <c r="L15" i="2" s="1"/>
  <c r="I16" i="2"/>
  <c r="K16" i="2" s="1"/>
  <c r="L16" i="2" s="1"/>
  <c r="I17" i="2"/>
  <c r="K17" i="2" s="1"/>
  <c r="L17" i="2" s="1"/>
  <c r="I18" i="2"/>
  <c r="K18" i="2" s="1"/>
  <c r="L18" i="2" s="1"/>
  <c r="I19" i="2"/>
  <c r="K19" i="2" s="1"/>
  <c r="L19" i="2" s="1"/>
  <c r="I20" i="2"/>
  <c r="K20" i="2" s="1"/>
  <c r="L20" i="2" s="1"/>
  <c r="I21" i="2"/>
  <c r="K21" i="2" s="1"/>
  <c r="L21" i="2" s="1"/>
  <c r="I22" i="2"/>
  <c r="K22" i="2" s="1"/>
  <c r="L22" i="2" s="1"/>
  <c r="I23" i="2"/>
  <c r="K23" i="2" s="1"/>
  <c r="L23" i="2" s="1"/>
  <c r="I24" i="2"/>
  <c r="K24" i="2" s="1"/>
  <c r="L24" i="2" s="1"/>
  <c r="I25" i="2"/>
  <c r="K25" i="2" s="1"/>
  <c r="L25" i="2" s="1"/>
  <c r="I26" i="2"/>
  <c r="K26" i="2" s="1"/>
  <c r="L26" i="2" s="1"/>
  <c r="I27" i="2"/>
  <c r="K27" i="2" s="1"/>
  <c r="L27" i="2" s="1"/>
  <c r="I28" i="2"/>
  <c r="K28" i="2" s="1"/>
  <c r="L28" i="2" s="1"/>
  <c r="I29" i="2"/>
  <c r="K29" i="2" s="1"/>
  <c r="L29" i="2" s="1"/>
  <c r="I30" i="2"/>
  <c r="K30" i="2" s="1"/>
  <c r="L30" i="2" s="1"/>
  <c r="I31" i="2"/>
  <c r="K31" i="2" s="1"/>
  <c r="L31" i="2" s="1"/>
  <c r="I32" i="2"/>
  <c r="K32" i="2" s="1"/>
  <c r="L32" i="2" s="1"/>
  <c r="I33" i="2"/>
  <c r="K33" i="2" s="1"/>
  <c r="L33" i="2" s="1"/>
  <c r="I34" i="2"/>
  <c r="K34" i="2" s="1"/>
  <c r="L34" i="2" s="1"/>
  <c r="I35" i="2"/>
  <c r="K35" i="2" s="1"/>
  <c r="L35" i="2" s="1"/>
  <c r="I36" i="2"/>
  <c r="K36" i="2" s="1"/>
  <c r="L36" i="2" s="1"/>
  <c r="I37" i="2"/>
  <c r="K37" i="2" s="1"/>
  <c r="L37" i="2" s="1"/>
  <c r="I38" i="2"/>
  <c r="K38" i="2" s="1"/>
  <c r="L38" i="2" s="1"/>
  <c r="I39" i="2"/>
  <c r="K39" i="2" s="1"/>
  <c r="L39" i="2" s="1"/>
  <c r="I40" i="2"/>
  <c r="K40" i="2" s="1"/>
  <c r="L40" i="2" s="1"/>
  <c r="I41" i="2"/>
  <c r="K41" i="2" s="1"/>
  <c r="L41" i="2" s="1"/>
  <c r="I42" i="2"/>
  <c r="K42" i="2" s="1"/>
  <c r="L42" i="2" s="1"/>
  <c r="I43" i="2"/>
  <c r="K43" i="2" s="1"/>
  <c r="L43" i="2" s="1"/>
  <c r="I44" i="2"/>
  <c r="K44" i="2" s="1"/>
  <c r="L44" i="2" s="1"/>
  <c r="I45" i="2"/>
  <c r="K45" i="2" s="1"/>
  <c r="L45" i="2" s="1"/>
  <c r="I46" i="2"/>
  <c r="K46" i="2" s="1"/>
  <c r="L46" i="2" s="1"/>
  <c r="I47" i="2"/>
  <c r="K47" i="2" s="1"/>
  <c r="L47" i="2" s="1"/>
  <c r="I48" i="2"/>
  <c r="K48" i="2" s="1"/>
  <c r="L48" i="2" s="1"/>
  <c r="I49" i="2"/>
  <c r="K49" i="2" s="1"/>
  <c r="L49" i="2" s="1"/>
  <c r="I50" i="2"/>
  <c r="K50" i="2" s="1"/>
  <c r="L50" i="2" s="1"/>
  <c r="I51" i="2"/>
  <c r="K51" i="2" s="1"/>
  <c r="L51" i="2" s="1"/>
  <c r="I52" i="2"/>
  <c r="K52" i="2" s="1"/>
  <c r="L52" i="2" s="1"/>
  <c r="I53" i="2"/>
  <c r="K53" i="2" s="1"/>
  <c r="L53" i="2" s="1"/>
  <c r="I54" i="2"/>
  <c r="K54" i="2" s="1"/>
  <c r="L54" i="2" s="1"/>
  <c r="I55" i="2"/>
  <c r="K55" i="2" s="1"/>
  <c r="L55" i="2" s="1"/>
  <c r="I56" i="2"/>
  <c r="K56" i="2" s="1"/>
  <c r="L56" i="2" s="1"/>
  <c r="I57" i="2"/>
  <c r="K57" i="2" s="1"/>
  <c r="L57" i="2" s="1"/>
  <c r="I58" i="2"/>
  <c r="K58" i="2" s="1"/>
  <c r="L58" i="2" s="1"/>
  <c r="I59" i="2"/>
  <c r="K59" i="2" s="1"/>
  <c r="L59" i="2" s="1"/>
  <c r="I60" i="2"/>
  <c r="K60" i="2" s="1"/>
  <c r="L60" i="2" s="1"/>
  <c r="I61" i="2"/>
  <c r="K61" i="2" s="1"/>
  <c r="L61" i="2" s="1"/>
  <c r="I62" i="2"/>
  <c r="K62" i="2" s="1"/>
  <c r="L62" i="2" s="1"/>
  <c r="I63" i="2"/>
  <c r="K63" i="2" s="1"/>
  <c r="L63" i="2" s="1"/>
  <c r="I64" i="2"/>
  <c r="K64" i="2" s="1"/>
  <c r="L64" i="2" s="1"/>
  <c r="I65" i="2"/>
  <c r="K65" i="2" s="1"/>
  <c r="L65" i="2" s="1"/>
  <c r="I66" i="2"/>
  <c r="K66" i="2" s="1"/>
  <c r="L66" i="2" s="1"/>
  <c r="I5" i="2"/>
  <c r="K5" i="2" s="1"/>
  <c r="L5" i="2" s="1"/>
  <c r="D115" i="2"/>
  <c r="E114" i="2"/>
  <c r="C114" i="2"/>
  <c r="E113" i="2"/>
  <c r="C113" i="2"/>
  <c r="E112" i="2"/>
  <c r="C112" i="2"/>
  <c r="E111" i="2"/>
  <c r="C111" i="2"/>
  <c r="E110" i="2"/>
  <c r="C110" i="2"/>
  <c r="E109" i="2"/>
  <c r="C109" i="2"/>
  <c r="E108" i="2"/>
  <c r="C108" i="2"/>
  <c r="E107" i="2"/>
  <c r="C107" i="2"/>
  <c r="E106" i="2"/>
  <c r="C106" i="2"/>
  <c r="E105" i="2"/>
  <c r="C105" i="2"/>
  <c r="E104" i="2"/>
  <c r="E103" i="2"/>
  <c r="E102" i="2"/>
  <c r="E101" i="2"/>
  <c r="E100" i="2"/>
  <c r="C100" i="2"/>
  <c r="E99" i="2"/>
  <c r="C99" i="2"/>
  <c r="E98" i="2"/>
  <c r="C98" i="2"/>
  <c r="E97" i="2"/>
  <c r="C97" i="2"/>
  <c r="E96" i="2"/>
  <c r="C96" i="2"/>
  <c r="E95" i="2"/>
  <c r="C95" i="2"/>
  <c r="E94" i="2"/>
  <c r="C94" i="2"/>
  <c r="E93" i="2"/>
  <c r="C93" i="2"/>
  <c r="E92" i="2"/>
  <c r="C92" i="2"/>
  <c r="E91" i="2"/>
  <c r="C91" i="2"/>
  <c r="E90" i="2"/>
  <c r="C90" i="2"/>
  <c r="E89" i="2"/>
  <c r="C89" i="2"/>
  <c r="E88" i="2"/>
  <c r="C88" i="2"/>
  <c r="E87" i="2"/>
  <c r="C87" i="2"/>
  <c r="E86" i="2"/>
  <c r="C86" i="2"/>
  <c r="E85" i="2"/>
  <c r="C85" i="2"/>
  <c r="E84" i="2"/>
  <c r="C84" i="2"/>
  <c r="E83" i="2"/>
  <c r="C83" i="2"/>
  <c r="E82" i="2"/>
  <c r="C82" i="2"/>
  <c r="E81" i="2"/>
  <c r="C81" i="2"/>
  <c r="E80" i="2"/>
  <c r="C80" i="2"/>
  <c r="E79" i="2"/>
  <c r="C79" i="2"/>
  <c r="E78" i="2"/>
  <c r="C78" i="2"/>
  <c r="E77" i="2"/>
  <c r="C77" i="2"/>
  <c r="E76" i="2"/>
  <c r="C76" i="2"/>
  <c r="E75" i="2"/>
  <c r="C75" i="2"/>
  <c r="E74" i="2"/>
  <c r="C74" i="2"/>
  <c r="E73" i="2"/>
  <c r="C73" i="2"/>
  <c r="E72" i="2"/>
  <c r="C72" i="2"/>
  <c r="E71" i="2"/>
  <c r="C71" i="2"/>
  <c r="D67" i="2"/>
  <c r="H65" i="2"/>
  <c r="E65" i="2"/>
  <c r="C65" i="2"/>
  <c r="H64" i="2"/>
  <c r="E64" i="2"/>
  <c r="C64" i="2"/>
  <c r="H63" i="2"/>
  <c r="E63" i="2"/>
  <c r="C63" i="2"/>
  <c r="H62" i="2"/>
  <c r="E62" i="2"/>
  <c r="C62" i="2"/>
  <c r="H61" i="2"/>
  <c r="E61" i="2"/>
  <c r="C61" i="2"/>
  <c r="H60" i="2"/>
  <c r="E60" i="2"/>
  <c r="C60" i="2"/>
  <c r="H59" i="2"/>
  <c r="E59" i="2"/>
  <c r="C59" i="2"/>
  <c r="H58" i="2"/>
  <c r="E58" i="2"/>
  <c r="C58" i="2"/>
  <c r="H57" i="2"/>
  <c r="E57" i="2"/>
  <c r="C57" i="2"/>
  <c r="E56" i="2"/>
  <c r="C56" i="2"/>
  <c r="E55" i="2"/>
  <c r="C55" i="2"/>
  <c r="E54" i="2"/>
  <c r="C54" i="2"/>
  <c r="H53" i="2"/>
  <c r="E53" i="2"/>
  <c r="C53" i="2"/>
  <c r="H52" i="2"/>
  <c r="E52" i="2"/>
  <c r="C52" i="2"/>
  <c r="H51" i="2"/>
  <c r="E51" i="2"/>
  <c r="C51" i="2"/>
  <c r="H50" i="2"/>
  <c r="E50" i="2"/>
  <c r="C50" i="2"/>
  <c r="H49" i="2"/>
  <c r="E49" i="2"/>
  <c r="C49" i="2"/>
  <c r="H48" i="2"/>
  <c r="E48" i="2"/>
  <c r="C48" i="2"/>
  <c r="H47" i="2"/>
  <c r="E47" i="2"/>
  <c r="C47" i="2"/>
  <c r="H46" i="2"/>
  <c r="E46" i="2"/>
  <c r="C46" i="2"/>
  <c r="H45" i="2"/>
  <c r="E45" i="2"/>
  <c r="C45" i="2"/>
  <c r="H44" i="2"/>
  <c r="E44" i="2"/>
  <c r="C44" i="2"/>
  <c r="H43" i="2"/>
  <c r="E43" i="2"/>
  <c r="C43" i="2"/>
  <c r="H42" i="2"/>
  <c r="E42" i="2"/>
  <c r="C42" i="2"/>
  <c r="H41" i="2"/>
  <c r="E41" i="2"/>
  <c r="C41" i="2"/>
  <c r="H40" i="2"/>
  <c r="E40" i="2"/>
  <c r="C40" i="2"/>
  <c r="H39" i="2"/>
  <c r="E39" i="2"/>
  <c r="C39" i="2"/>
  <c r="H38" i="2"/>
  <c r="E38" i="2"/>
  <c r="C38" i="2"/>
  <c r="H37" i="2"/>
  <c r="E37" i="2"/>
  <c r="C37" i="2"/>
  <c r="H36" i="2"/>
  <c r="E36" i="2"/>
  <c r="C36" i="2"/>
  <c r="H35" i="2"/>
  <c r="E35" i="2"/>
  <c r="C35" i="2"/>
  <c r="H34" i="2"/>
  <c r="E34" i="2"/>
  <c r="C34" i="2"/>
  <c r="H33" i="2"/>
  <c r="E33" i="2"/>
  <c r="C33" i="2"/>
  <c r="H32" i="2"/>
  <c r="E32" i="2"/>
  <c r="C32" i="2"/>
  <c r="H31" i="2"/>
  <c r="E31" i="2"/>
  <c r="C31" i="2"/>
  <c r="H30" i="2"/>
  <c r="E30" i="2"/>
  <c r="C30" i="2"/>
  <c r="H29" i="2"/>
  <c r="E29" i="2"/>
  <c r="C29" i="2"/>
  <c r="H28" i="2"/>
  <c r="E28" i="2"/>
  <c r="C28" i="2"/>
  <c r="H27" i="2"/>
  <c r="E27" i="2"/>
  <c r="C27" i="2"/>
  <c r="H26" i="2"/>
  <c r="E26" i="2"/>
  <c r="C26" i="2"/>
  <c r="H25" i="2"/>
  <c r="E25" i="2"/>
  <c r="C25" i="2"/>
  <c r="H24" i="2"/>
  <c r="E24" i="2"/>
  <c r="C24" i="2"/>
  <c r="H23" i="2"/>
  <c r="E23" i="2"/>
  <c r="C23" i="2"/>
  <c r="H22" i="2"/>
  <c r="E22" i="2"/>
  <c r="C22" i="2"/>
  <c r="H21" i="2"/>
  <c r="E21" i="2"/>
  <c r="C21" i="2"/>
  <c r="H20" i="2"/>
  <c r="E20" i="2"/>
  <c r="C20" i="2"/>
  <c r="H19" i="2"/>
  <c r="E19" i="2"/>
  <c r="C19" i="2"/>
  <c r="H18" i="2"/>
  <c r="E18" i="2"/>
  <c r="C18" i="2"/>
  <c r="H17" i="2"/>
  <c r="E17" i="2"/>
  <c r="C17" i="2"/>
  <c r="H16" i="2"/>
  <c r="E16" i="2"/>
  <c r="C16" i="2"/>
  <c r="H15" i="2"/>
  <c r="E15" i="2"/>
  <c r="C15" i="2"/>
  <c r="H14" i="2"/>
  <c r="E14" i="2"/>
  <c r="C14" i="2"/>
  <c r="H13" i="2"/>
  <c r="E13" i="2"/>
  <c r="C13" i="2"/>
  <c r="H12" i="2"/>
  <c r="E12" i="2"/>
  <c r="C12" i="2"/>
  <c r="H11" i="2"/>
  <c r="E11" i="2"/>
  <c r="C11" i="2"/>
  <c r="H10" i="2"/>
  <c r="E10" i="2"/>
  <c r="C10" i="2"/>
  <c r="H9" i="2"/>
  <c r="E9" i="2"/>
  <c r="C9" i="2"/>
  <c r="H8" i="2"/>
  <c r="E8" i="2"/>
  <c r="C8" i="2"/>
  <c r="H7" i="2"/>
  <c r="E7" i="2"/>
  <c r="C7" i="2"/>
  <c r="H6" i="2"/>
  <c r="E6" i="2"/>
  <c r="C6" i="2"/>
  <c r="H5" i="2"/>
  <c r="E5" i="2"/>
  <c r="C5" i="2"/>
  <c r="N55" i="1"/>
  <c r="N57" i="1" s="1"/>
  <c r="M54" i="1"/>
  <c r="D54" i="1"/>
  <c r="Q53" i="1"/>
  <c r="P53" i="1"/>
  <c r="M53" i="1"/>
  <c r="I53" i="1"/>
  <c r="K53" i="1" s="1"/>
  <c r="L53" i="1" s="1"/>
  <c r="E53" i="1"/>
  <c r="C53" i="1"/>
  <c r="Q52" i="1"/>
  <c r="P52" i="1"/>
  <c r="M52" i="1"/>
  <c r="I52" i="1"/>
  <c r="K52" i="1" s="1"/>
  <c r="L52" i="1" s="1"/>
  <c r="E52" i="1"/>
  <c r="Q51" i="1"/>
  <c r="P51" i="1"/>
  <c r="M51" i="1"/>
  <c r="I51" i="1"/>
  <c r="K51" i="1" s="1"/>
  <c r="L51" i="1" s="1"/>
  <c r="E51" i="1"/>
  <c r="C51" i="1"/>
  <c r="Q50" i="1"/>
  <c r="P50" i="1"/>
  <c r="M50" i="1"/>
  <c r="I50" i="1"/>
  <c r="K50" i="1" s="1"/>
  <c r="L50" i="1" s="1"/>
  <c r="E50" i="1"/>
  <c r="C50" i="1"/>
  <c r="Q49" i="1"/>
  <c r="P49" i="1"/>
  <c r="M49" i="1"/>
  <c r="I49" i="1"/>
  <c r="K49" i="1" s="1"/>
  <c r="L49" i="1" s="1"/>
  <c r="E49" i="1"/>
  <c r="C49" i="1"/>
  <c r="Q48" i="1"/>
  <c r="P48" i="1"/>
  <c r="M48" i="1"/>
  <c r="I48" i="1"/>
  <c r="K48" i="1" s="1"/>
  <c r="L48" i="1" s="1"/>
  <c r="E48" i="1"/>
  <c r="C48" i="1"/>
  <c r="Q47" i="1"/>
  <c r="P47" i="1"/>
  <c r="M47" i="1"/>
  <c r="I47" i="1"/>
  <c r="K47" i="1" s="1"/>
  <c r="L47" i="1" s="1"/>
  <c r="E47" i="1"/>
  <c r="C47" i="1"/>
  <c r="Q46" i="1"/>
  <c r="P46" i="1"/>
  <c r="M46" i="1"/>
  <c r="I46" i="1"/>
  <c r="K46" i="1" s="1"/>
  <c r="L46" i="1" s="1"/>
  <c r="E46" i="1"/>
  <c r="C46" i="1"/>
  <c r="Q45" i="1"/>
  <c r="P45" i="1"/>
  <c r="M45" i="1"/>
  <c r="I45" i="1"/>
  <c r="K45" i="1" s="1"/>
  <c r="L45" i="1" s="1"/>
  <c r="E45" i="1"/>
  <c r="C45" i="1"/>
  <c r="Q44" i="1"/>
  <c r="P44" i="1"/>
  <c r="M44" i="1"/>
  <c r="I44" i="1"/>
  <c r="K44" i="1" s="1"/>
  <c r="L44" i="1" s="1"/>
  <c r="E44" i="1"/>
  <c r="C44" i="1"/>
  <c r="Q43" i="1"/>
  <c r="P43" i="1"/>
  <c r="M43" i="1"/>
  <c r="I43" i="1"/>
  <c r="K43" i="1" s="1"/>
  <c r="L43" i="1" s="1"/>
  <c r="E43" i="1"/>
  <c r="C43" i="1"/>
  <c r="Q42" i="1"/>
  <c r="P42" i="1"/>
  <c r="M42" i="1"/>
  <c r="I42" i="1"/>
  <c r="K42" i="1" s="1"/>
  <c r="L42" i="1" s="1"/>
  <c r="E42" i="1"/>
  <c r="C42" i="1"/>
  <c r="Q41" i="1"/>
  <c r="P41" i="1"/>
  <c r="M41" i="1"/>
  <c r="L41" i="1"/>
  <c r="I41" i="1"/>
  <c r="E41" i="1"/>
  <c r="C41" i="1"/>
  <c r="Q40" i="1"/>
  <c r="P40" i="1"/>
  <c r="M40" i="1"/>
  <c r="L40" i="1"/>
  <c r="I40" i="1"/>
  <c r="E40" i="1"/>
  <c r="C40" i="1"/>
  <c r="Q39" i="1"/>
  <c r="P39" i="1"/>
  <c r="M39" i="1"/>
  <c r="I39" i="1"/>
  <c r="E39" i="1"/>
  <c r="C39" i="1"/>
  <c r="Q38" i="1"/>
  <c r="P38" i="1"/>
  <c r="N36" i="1"/>
  <c r="O36" i="1" s="1"/>
  <c r="Q35" i="1"/>
  <c r="P35" i="1"/>
  <c r="M35" i="1"/>
  <c r="D35" i="1"/>
  <c r="Q34" i="1"/>
  <c r="P34" i="1"/>
  <c r="M34" i="1"/>
  <c r="I34" i="1"/>
  <c r="K34" i="1" s="1"/>
  <c r="L34" i="1" s="1"/>
  <c r="H34" i="1"/>
  <c r="E34" i="1"/>
  <c r="C34" i="1"/>
  <c r="Q33" i="1"/>
  <c r="P33" i="1"/>
  <c r="M33" i="1"/>
  <c r="L33" i="1"/>
  <c r="I33" i="1"/>
  <c r="H33" i="1"/>
  <c r="E33" i="1"/>
  <c r="C33" i="1"/>
  <c r="Q32" i="1"/>
  <c r="P32" i="1"/>
  <c r="M32" i="1"/>
  <c r="I32" i="1"/>
  <c r="K32" i="1" s="1"/>
  <c r="L32" i="1" s="1"/>
  <c r="H32" i="1"/>
  <c r="E32" i="1"/>
  <c r="C32" i="1"/>
  <c r="Q31" i="1"/>
  <c r="P31" i="1"/>
  <c r="M31" i="1"/>
  <c r="I31" i="1"/>
  <c r="K31" i="1" s="1"/>
  <c r="L31" i="1" s="1"/>
  <c r="H31" i="1"/>
  <c r="E31" i="1"/>
  <c r="C31" i="1"/>
  <c r="Q30" i="1"/>
  <c r="P30" i="1"/>
  <c r="M30" i="1"/>
  <c r="I30" i="1"/>
  <c r="K30" i="1" s="1"/>
  <c r="L30" i="1" s="1"/>
  <c r="H30" i="1"/>
  <c r="E30" i="1"/>
  <c r="C30" i="1"/>
  <c r="Q29" i="1"/>
  <c r="P29" i="1"/>
  <c r="M29" i="1"/>
  <c r="I29" i="1"/>
  <c r="K29" i="1" s="1"/>
  <c r="L29" i="1" s="1"/>
  <c r="H29" i="1"/>
  <c r="E29" i="1"/>
  <c r="C29" i="1"/>
  <c r="Q28" i="1"/>
  <c r="P28" i="1"/>
  <c r="M28" i="1"/>
  <c r="I28" i="1"/>
  <c r="K28" i="1" s="1"/>
  <c r="L28" i="1" s="1"/>
  <c r="H28" i="1"/>
  <c r="E28" i="1"/>
  <c r="C28" i="1"/>
  <c r="Q27" i="1"/>
  <c r="P27" i="1"/>
  <c r="M27" i="1"/>
  <c r="I27" i="1"/>
  <c r="K27" i="1" s="1"/>
  <c r="L27" i="1" s="1"/>
  <c r="H27" i="1"/>
  <c r="E27" i="1"/>
  <c r="C27" i="1"/>
  <c r="Q26" i="1"/>
  <c r="P26" i="1"/>
  <c r="M26" i="1"/>
  <c r="I26" i="1"/>
  <c r="K26" i="1" s="1"/>
  <c r="L26" i="1" s="1"/>
  <c r="H26" i="1"/>
  <c r="E26" i="1"/>
  <c r="C26" i="1"/>
  <c r="Q25" i="1"/>
  <c r="P25" i="1"/>
  <c r="M25" i="1"/>
  <c r="I25" i="1"/>
  <c r="K25" i="1" s="1"/>
  <c r="L25" i="1" s="1"/>
  <c r="H25" i="1"/>
  <c r="E25" i="1"/>
  <c r="C25" i="1"/>
  <c r="Q24" i="1"/>
  <c r="P24" i="1"/>
  <c r="M24" i="1"/>
  <c r="I24" i="1"/>
  <c r="K24" i="1" s="1"/>
  <c r="L24" i="1" s="1"/>
  <c r="H24" i="1"/>
  <c r="E24" i="1"/>
  <c r="C24" i="1"/>
  <c r="Q23" i="1"/>
  <c r="P23" i="1"/>
  <c r="M23" i="1"/>
  <c r="I23" i="1"/>
  <c r="K23" i="1" s="1"/>
  <c r="L23" i="1" s="1"/>
  <c r="H23" i="1"/>
  <c r="E23" i="1"/>
  <c r="C23" i="1"/>
  <c r="Q22" i="1"/>
  <c r="P22" i="1"/>
  <c r="M22" i="1"/>
  <c r="I22" i="1"/>
  <c r="K22" i="1" s="1"/>
  <c r="L22" i="1" s="1"/>
  <c r="H22" i="1"/>
  <c r="E22" i="1"/>
  <c r="C22" i="1"/>
  <c r="Q21" i="1"/>
  <c r="P21" i="1"/>
  <c r="M21" i="1"/>
  <c r="I21" i="1"/>
  <c r="K21" i="1" s="1"/>
  <c r="L21" i="1" s="1"/>
  <c r="H21" i="1"/>
  <c r="E21" i="1"/>
  <c r="C21" i="1"/>
  <c r="Q20" i="1"/>
  <c r="P20" i="1"/>
  <c r="M20" i="1"/>
  <c r="I20" i="1"/>
  <c r="K20" i="1" s="1"/>
  <c r="L20" i="1" s="1"/>
  <c r="H20" i="1"/>
  <c r="E20" i="1"/>
  <c r="C20" i="1"/>
  <c r="Q19" i="1"/>
  <c r="P19" i="1"/>
  <c r="M19" i="1"/>
  <c r="I19" i="1"/>
  <c r="K19" i="1" s="1"/>
  <c r="L19" i="1" s="1"/>
  <c r="H19" i="1"/>
  <c r="E19" i="1"/>
  <c r="C19" i="1"/>
  <c r="Q18" i="1"/>
  <c r="P18" i="1"/>
  <c r="M18" i="1"/>
  <c r="I18" i="1"/>
  <c r="K18" i="1" s="1"/>
  <c r="L18" i="1" s="1"/>
  <c r="H18" i="1"/>
  <c r="E18" i="1"/>
  <c r="C18" i="1"/>
  <c r="Q17" i="1"/>
  <c r="P17" i="1"/>
  <c r="M17" i="1"/>
  <c r="L17" i="1"/>
  <c r="I17" i="1"/>
  <c r="H17" i="1"/>
  <c r="E17" i="1"/>
  <c r="C17" i="1"/>
  <c r="Q16" i="1"/>
  <c r="P16" i="1"/>
  <c r="M16" i="1"/>
  <c r="I16" i="1"/>
  <c r="K16" i="1" s="1"/>
  <c r="L16" i="1" s="1"/>
  <c r="H16" i="1"/>
  <c r="E16" i="1"/>
  <c r="C16" i="1"/>
  <c r="Q15" i="1"/>
  <c r="P15" i="1"/>
  <c r="M15" i="1"/>
  <c r="I15" i="1"/>
  <c r="K15" i="1" s="1"/>
  <c r="L15" i="1" s="1"/>
  <c r="H15" i="1"/>
  <c r="E15" i="1"/>
  <c r="C15" i="1"/>
  <c r="Q14" i="1"/>
  <c r="P14" i="1"/>
  <c r="M14" i="1"/>
  <c r="I14" i="1"/>
  <c r="K14" i="1" s="1"/>
  <c r="L14" i="1" s="1"/>
  <c r="H14" i="1"/>
  <c r="E14" i="1"/>
  <c r="C14" i="1"/>
  <c r="Q13" i="1"/>
  <c r="P13" i="1"/>
  <c r="M13" i="1"/>
  <c r="I13" i="1"/>
  <c r="K13" i="1" s="1"/>
  <c r="L13" i="1" s="1"/>
  <c r="H13" i="1"/>
  <c r="E13" i="1"/>
  <c r="C13" i="1"/>
  <c r="Q12" i="1"/>
  <c r="P12" i="1"/>
  <c r="M12" i="1"/>
  <c r="I12" i="1"/>
  <c r="K12" i="1" s="1"/>
  <c r="L12" i="1" s="1"/>
  <c r="H12" i="1"/>
  <c r="E12" i="1"/>
  <c r="C12" i="1"/>
  <c r="Q11" i="1"/>
  <c r="P11" i="1"/>
  <c r="M11" i="1"/>
  <c r="I11" i="1"/>
  <c r="K11" i="1" s="1"/>
  <c r="L11" i="1" s="1"/>
  <c r="H11" i="1"/>
  <c r="E11" i="1"/>
  <c r="C11" i="1"/>
  <c r="Q10" i="1"/>
  <c r="P10" i="1"/>
  <c r="M10" i="1"/>
  <c r="I10" i="1"/>
  <c r="K10" i="1" s="1"/>
  <c r="L10" i="1" s="1"/>
  <c r="H10" i="1"/>
  <c r="E10" i="1"/>
  <c r="C10" i="1"/>
  <c r="Q9" i="1"/>
  <c r="P9" i="1"/>
  <c r="M9" i="1"/>
  <c r="L9" i="1"/>
  <c r="I9" i="1"/>
  <c r="H9" i="1"/>
  <c r="E9" i="1"/>
  <c r="C9" i="1"/>
  <c r="Q8" i="1"/>
  <c r="P8" i="1"/>
  <c r="M8" i="1"/>
  <c r="I8" i="1"/>
  <c r="K8" i="1" s="1"/>
  <c r="L8" i="1" s="1"/>
  <c r="H8" i="1"/>
  <c r="E8" i="1"/>
  <c r="C8" i="1"/>
  <c r="Q7" i="1"/>
  <c r="P7" i="1"/>
  <c r="M7" i="1"/>
  <c r="I7" i="1"/>
  <c r="K7" i="1" s="1"/>
  <c r="L7" i="1" s="1"/>
  <c r="H7" i="1"/>
  <c r="E7" i="1"/>
  <c r="C7" i="1"/>
  <c r="Q6" i="1"/>
  <c r="P6" i="1"/>
  <c r="M6" i="1"/>
  <c r="I6" i="1"/>
  <c r="K6" i="1" s="1"/>
  <c r="L6" i="1" s="1"/>
  <c r="H6" i="1"/>
  <c r="E6" i="1"/>
  <c r="C6" i="1"/>
  <c r="Q5" i="1"/>
  <c r="P5" i="1"/>
  <c r="M5" i="1"/>
  <c r="I5" i="1"/>
  <c r="K5" i="1" s="1"/>
  <c r="L5" i="1" s="1"/>
  <c r="H5" i="1"/>
  <c r="E5" i="1"/>
  <c r="C5" i="1"/>
  <c r="O55" i="1" l="1"/>
  <c r="I115" i="2"/>
  <c r="I35" i="1"/>
  <c r="I54" i="1"/>
  <c r="K67" i="2"/>
  <c r="I67" i="2"/>
  <c r="K35" i="1"/>
  <c r="L35" i="1" s="1"/>
  <c r="K39" i="1"/>
  <c r="K115" i="2" l="1"/>
  <c r="K54" i="1"/>
  <c r="L54" i="1" s="1"/>
  <c r="L39" i="1"/>
</calcChain>
</file>

<file path=xl/sharedStrings.xml><?xml version="1.0" encoding="utf-8"?>
<sst xmlns="http://schemas.openxmlformats.org/spreadsheetml/2006/main" count="123" uniqueCount="36">
  <si>
    <t xml:space="preserve">Verkauf </t>
  </si>
  <si>
    <t>Anschlag/fm</t>
  </si>
  <si>
    <t>gez</t>
  </si>
  <si>
    <t>gem</t>
  </si>
  <si>
    <t>= +10%</t>
  </si>
  <si>
    <t>7%MWSt</t>
  </si>
  <si>
    <t>Auto-Eintrag aus Reg.blatt "Bieter"</t>
  </si>
  <si>
    <t>Aufn. Nr.!</t>
  </si>
  <si>
    <t>Los Nr.!</t>
  </si>
  <si>
    <t>Haupt- holz- art</t>
  </si>
  <si>
    <t>Menge</t>
  </si>
  <si>
    <t>Einheit!</t>
  </si>
  <si>
    <t>Stückzahl/ Wald gezählt</t>
  </si>
  <si>
    <t>Stückzahl/ Wald gemessen</t>
  </si>
  <si>
    <t>Weg</t>
  </si>
  <si>
    <t>€ exakt</t>
  </si>
  <si>
    <t>Rabatt</t>
  </si>
  <si>
    <t>€ Taxe</t>
  </si>
  <si>
    <t>€ Nachverk</t>
  </si>
  <si>
    <t>enthaltene</t>
  </si>
  <si>
    <t>€ Verkauf</t>
  </si>
  <si>
    <t>BieterNr.</t>
  </si>
  <si>
    <t>Käufer</t>
  </si>
  <si>
    <t>Adresse</t>
  </si>
  <si>
    <t>Rodenweg Schützenhaus</t>
  </si>
  <si>
    <t>Schafweg</t>
  </si>
  <si>
    <t>Hartlaubholz</t>
  </si>
  <si>
    <t>Fm o.R.</t>
  </si>
  <si>
    <t xml:space="preserve">Schafweg </t>
  </si>
  <si>
    <t>Kleinsachsenheim Distr.4 Großholz</t>
  </si>
  <si>
    <t>Kleiner Kühweg</t>
  </si>
  <si>
    <t>Alte Landstraße</t>
  </si>
  <si>
    <t>Unterer Stücklesweg</t>
  </si>
  <si>
    <t>Kiefer</t>
  </si>
  <si>
    <t>Nachverkaufspreis</t>
  </si>
  <si>
    <t>verkauft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</si>
</sst>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0"/>
    <numFmt numFmtId="165" formatCode="0.0"/>
    <numFmt numFmtId="166" formatCode="#,##0\ _€"/>
    <numFmt numFmtId="167" formatCode="#,##0.00\ &quot;€&quot;"/>
    <numFmt numFmtId="168" formatCode="#,##0\ &quot;€&quot;"/>
  </numFmts>
  <fonts count="17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i/>
      <sz val="9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  <font>
      <i/>
      <sz val="9"/>
      <name val="Arial"/>
      <family val="2"/>
    </font>
    <font>
      <sz val="8"/>
      <name val="Arial"/>
      <family val="2"/>
    </font>
    <font>
      <b/>
      <sz val="12"/>
      <color rgb="FFFF0000"/>
      <name val="Arial"/>
      <family val="2"/>
    </font>
    <font>
      <sz val="9"/>
      <name val="Arial"/>
      <family val="2"/>
    </font>
    <font>
      <i/>
      <sz val="8"/>
      <name val="Arial"/>
      <family val="2"/>
    </font>
    <font>
      <b/>
      <i/>
      <sz val="10"/>
      <color rgb="FFFF000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/>
    <xf numFmtId="164" fontId="2" fillId="0" borderId="0" xfId="0" applyNumberFormat="1" applyFont="1" applyAlignment="1">
      <alignment horizontal="center"/>
    </xf>
    <xf numFmtId="0" fontId="7" fillId="0" borderId="0" xfId="0" applyFont="1"/>
    <xf numFmtId="0" fontId="8" fillId="0" borderId="0" xfId="0" applyFont="1"/>
    <xf numFmtId="2" fontId="8" fillId="0" borderId="0" xfId="0" applyNumberFormat="1" applyFont="1"/>
    <xf numFmtId="9" fontId="4" fillId="0" borderId="0" xfId="0" applyNumberFormat="1" applyFont="1"/>
    <xf numFmtId="166" fontId="1" fillId="0" borderId="0" xfId="0" applyNumberFormat="1" applyFont="1"/>
    <xf numFmtId="166" fontId="5" fillId="0" borderId="0" xfId="0" applyNumberFormat="1" applyFont="1"/>
    <xf numFmtId="167" fontId="9" fillId="0" borderId="0" xfId="0" applyNumberFormat="1" applyFont="1"/>
    <xf numFmtId="168" fontId="10" fillId="0" borderId="0" xfId="0" applyNumberFormat="1" applyFont="1"/>
    <xf numFmtId="168" fontId="1" fillId="0" borderId="0" xfId="0" applyNumberFormat="1" applyFont="1"/>
    <xf numFmtId="165" fontId="2" fillId="0" borderId="0" xfId="0" applyNumberFormat="1" applyFont="1"/>
    <xf numFmtId="0" fontId="3" fillId="2" borderId="0" xfId="0" applyFont="1" applyFill="1"/>
    <xf numFmtId="49" fontId="5" fillId="3" borderId="2" xfId="0" applyNumberFormat="1" applyFont="1" applyFill="1" applyBorder="1"/>
    <xf numFmtId="167" fontId="9" fillId="3" borderId="2" xfId="0" applyNumberFormat="1" applyFont="1" applyFill="1" applyBorder="1"/>
    <xf numFmtId="168" fontId="1" fillId="4" borderId="0" xfId="0" applyNumberFormat="1" applyFont="1" applyFill="1"/>
    <xf numFmtId="0" fontId="7" fillId="4" borderId="0" xfId="0" applyFont="1" applyFill="1"/>
    <xf numFmtId="0" fontId="1" fillId="3" borderId="2" xfId="0" applyFont="1" applyFill="1" applyBorder="1"/>
    <xf numFmtId="164" fontId="2" fillId="3" borderId="2" xfId="0" applyNumberFormat="1" applyFont="1" applyFill="1" applyBorder="1" applyAlignment="1">
      <alignment horizontal="center"/>
    </xf>
    <xf numFmtId="0" fontId="7" fillId="3" borderId="2" xfId="0" applyFont="1" applyFill="1" applyBorder="1"/>
    <xf numFmtId="165" fontId="2" fillId="3" borderId="2" xfId="0" applyNumberFormat="1" applyFont="1" applyFill="1" applyBorder="1"/>
    <xf numFmtId="0" fontId="3" fillId="3" borderId="2" xfId="0" applyFont="1" applyFill="1" applyBorder="1"/>
    <xf numFmtId="2" fontId="3" fillId="3" borderId="2" xfId="0" applyNumberFormat="1" applyFont="1" applyFill="1" applyBorder="1"/>
    <xf numFmtId="0" fontId="4" fillId="3" borderId="2" xfId="0" applyFont="1" applyFill="1" applyBorder="1"/>
    <xf numFmtId="166" fontId="1" fillId="3" borderId="2" xfId="0" applyNumberFormat="1" applyFont="1" applyFill="1" applyBorder="1"/>
    <xf numFmtId="166" fontId="5" fillId="3" borderId="2" xfId="0" applyNumberFormat="1" applyFont="1" applyFill="1" applyBorder="1"/>
    <xf numFmtId="168" fontId="10" fillId="3" borderId="2" xfId="0" applyNumberFormat="1" applyFont="1" applyFill="1" applyBorder="1"/>
    <xf numFmtId="168" fontId="1" fillId="4" borderId="2" xfId="0" applyNumberFormat="1" applyFont="1" applyFill="1" applyBorder="1"/>
    <xf numFmtId="0" fontId="1" fillId="4" borderId="2" xfId="0" applyFont="1" applyFill="1" applyBorder="1"/>
    <xf numFmtId="0" fontId="3" fillId="3" borderId="3" xfId="0" applyFont="1" applyFill="1" applyBorder="1"/>
    <xf numFmtId="2" fontId="9" fillId="0" borderId="4" xfId="0" applyNumberFormat="1" applyFont="1" applyBorder="1"/>
    <xf numFmtId="9" fontId="1" fillId="0" borderId="4" xfId="0" applyNumberFormat="1" applyFont="1" applyBorder="1"/>
    <xf numFmtId="168" fontId="1" fillId="0" borderId="4" xfId="0" applyNumberFormat="1" applyFont="1" applyBorder="1"/>
    <xf numFmtId="168" fontId="5" fillId="0" borderId="4" xfId="0" applyNumberFormat="1" applyFont="1" applyBorder="1"/>
    <xf numFmtId="167" fontId="9" fillId="0" borderId="2" xfId="0" applyNumberFormat="1" applyFont="1" applyBorder="1"/>
    <xf numFmtId="168" fontId="1" fillId="3" borderId="2" xfId="0" applyNumberFormat="1" applyFont="1" applyFill="1" applyBorder="1"/>
    <xf numFmtId="0" fontId="9" fillId="0" borderId="0" xfId="0" applyFont="1"/>
    <xf numFmtId="0" fontId="1" fillId="0" borderId="2" xfId="0" applyFont="1" applyBorder="1" applyAlignment="1">
      <alignment vertical="top"/>
    </xf>
    <xf numFmtId="164" fontId="1" fillId="0" borderId="2" xfId="0" applyNumberFormat="1" applyFont="1" applyBorder="1" applyAlignment="1">
      <alignment vertical="top"/>
    </xf>
    <xf numFmtId="0" fontId="5" fillId="0" borderId="2" xfId="0" applyFont="1" applyBorder="1" applyAlignment="1">
      <alignment vertical="top"/>
    </xf>
    <xf numFmtId="165" fontId="1" fillId="0" borderId="2" xfId="0" applyNumberFormat="1" applyFont="1" applyBorder="1" applyAlignment="1">
      <alignment vertical="top"/>
    </xf>
    <xf numFmtId="0" fontId="11" fillId="0" borderId="2" xfId="0" applyFont="1" applyBorder="1" applyAlignment="1">
      <alignment vertical="top"/>
    </xf>
    <xf numFmtId="0" fontId="9" fillId="0" borderId="2" xfId="0" applyFont="1" applyBorder="1" applyAlignment="1">
      <alignment vertical="top"/>
    </xf>
    <xf numFmtId="168" fontId="12" fillId="0" borderId="2" xfId="0" applyNumberFormat="1" applyFont="1" applyBorder="1" applyAlignment="1">
      <alignment vertical="top"/>
    </xf>
    <xf numFmtId="1" fontId="1" fillId="0" borderId="2" xfId="0" applyNumberFormat="1" applyFont="1" applyBorder="1" applyAlignment="1">
      <alignment horizontal="center"/>
    </xf>
    <xf numFmtId="168" fontId="1" fillId="0" borderId="2" xfId="0" applyNumberFormat="1" applyFont="1" applyBorder="1" applyAlignment="1">
      <alignment vertical="top"/>
    </xf>
    <xf numFmtId="168" fontId="11" fillId="0" borderId="4" xfId="0" applyNumberFormat="1" applyFont="1" applyBorder="1"/>
    <xf numFmtId="167" fontId="12" fillId="0" borderId="2" xfId="0" applyNumberFormat="1" applyFont="1" applyBorder="1"/>
    <xf numFmtId="168" fontId="13" fillId="0" borderId="2" xfId="0" applyNumberFormat="1" applyFont="1" applyBorder="1"/>
    <xf numFmtId="0" fontId="14" fillId="0" borderId="2" xfId="0" applyFont="1" applyBorder="1"/>
    <xf numFmtId="168" fontId="1" fillId="0" borderId="2" xfId="0" applyNumberFormat="1" applyFont="1" applyBorder="1"/>
    <xf numFmtId="0" fontId="7" fillId="0" borderId="2" xfId="0" applyFont="1" applyBorder="1"/>
    <xf numFmtId="168" fontId="10" fillId="0" borderId="2" xfId="0" applyNumberFormat="1" applyFont="1" applyBorder="1"/>
    <xf numFmtId="1" fontId="1" fillId="0" borderId="2" xfId="0" applyNumberFormat="1" applyFont="1" applyBorder="1" applyAlignment="1">
      <alignment horizontal="center" vertical="top"/>
    </xf>
    <xf numFmtId="168" fontId="10" fillId="0" borderId="2" xfId="0" applyNumberFormat="1" applyFont="1" applyFill="1" applyBorder="1"/>
    <xf numFmtId="0" fontId="7" fillId="0" borderId="2" xfId="0" applyFont="1" applyFill="1" applyBorder="1"/>
    <xf numFmtId="168" fontId="1" fillId="0" borderId="2" xfId="0" applyNumberFormat="1" applyFont="1" applyFill="1" applyBorder="1"/>
    <xf numFmtId="0" fontId="7" fillId="0" borderId="0" xfId="0" applyFont="1" applyFill="1"/>
    <xf numFmtId="0" fontId="1" fillId="0" borderId="5" xfId="0" applyFont="1" applyBorder="1" applyAlignment="1">
      <alignment vertical="top"/>
    </xf>
    <xf numFmtId="164" fontId="1" fillId="0" borderId="5" xfId="0" applyNumberFormat="1" applyFont="1" applyBorder="1" applyAlignment="1">
      <alignment vertical="top"/>
    </xf>
    <xf numFmtId="0" fontId="15" fillId="0" borderId="5" xfId="0" applyFont="1" applyBorder="1" applyAlignment="1">
      <alignment vertical="top"/>
    </xf>
    <xf numFmtId="165" fontId="1" fillId="0" borderId="5" xfId="0" applyNumberFormat="1" applyFont="1" applyBorder="1" applyAlignment="1">
      <alignment vertical="top"/>
    </xf>
    <xf numFmtId="0" fontId="11" fillId="0" borderId="5" xfId="0" applyFont="1" applyBorder="1" applyAlignment="1">
      <alignment vertical="top"/>
    </xf>
    <xf numFmtId="0" fontId="9" fillId="0" borderId="5" xfId="0" applyFont="1" applyBorder="1" applyAlignment="1">
      <alignment vertical="top"/>
    </xf>
    <xf numFmtId="1" fontId="1" fillId="0" borderId="5" xfId="0" applyNumberFormat="1" applyFont="1" applyBorder="1" applyAlignment="1">
      <alignment horizontal="center" vertical="top"/>
    </xf>
    <xf numFmtId="0" fontId="4" fillId="0" borderId="6" xfId="0" applyFont="1" applyBorder="1" applyAlignment="1">
      <alignment vertical="top"/>
    </xf>
    <xf numFmtId="164" fontId="4" fillId="0" borderId="6" xfId="0" applyNumberFormat="1" applyFont="1" applyBorder="1" applyAlignment="1">
      <alignment vertical="top"/>
    </xf>
    <xf numFmtId="0" fontId="5" fillId="0" borderId="6" xfId="0" applyFont="1" applyBorder="1" applyAlignment="1">
      <alignment vertical="top"/>
    </xf>
    <xf numFmtId="165" fontId="1" fillId="0" borderId="6" xfId="0" applyNumberFormat="1" applyFont="1" applyBorder="1" applyAlignment="1">
      <alignment vertical="top"/>
    </xf>
    <xf numFmtId="0" fontId="11" fillId="0" borderId="6" xfId="0" applyFont="1" applyBorder="1" applyAlignment="1">
      <alignment vertical="top"/>
    </xf>
    <xf numFmtId="0" fontId="9" fillId="0" borderId="6" xfId="0" applyFont="1" applyBorder="1" applyAlignment="1">
      <alignment vertical="top"/>
    </xf>
    <xf numFmtId="168" fontId="12" fillId="0" borderId="6" xfId="0" applyNumberFormat="1" applyFont="1" applyBorder="1" applyAlignment="1">
      <alignment vertical="top"/>
    </xf>
    <xf numFmtId="1" fontId="1" fillId="0" borderId="6" xfId="0" applyNumberFormat="1" applyFont="1" applyBorder="1" applyAlignment="1">
      <alignment horizontal="center" vertical="top"/>
    </xf>
    <xf numFmtId="168" fontId="1" fillId="0" borderId="6" xfId="0" applyNumberFormat="1" applyFont="1" applyBorder="1" applyAlignment="1">
      <alignment vertical="top"/>
    </xf>
    <xf numFmtId="0" fontId="4" fillId="0" borderId="2" xfId="0" applyFont="1" applyBorder="1" applyAlignment="1">
      <alignment vertical="top"/>
    </xf>
    <xf numFmtId="164" fontId="4" fillId="0" borderId="2" xfId="0" applyNumberFormat="1" applyFont="1" applyBorder="1" applyAlignment="1">
      <alignment vertical="top"/>
    </xf>
    <xf numFmtId="0" fontId="15" fillId="0" borderId="2" xfId="0" applyFont="1" applyBorder="1" applyAlignment="1">
      <alignment vertical="top"/>
    </xf>
    <xf numFmtId="0" fontId="4" fillId="0" borderId="5" xfId="0" applyFont="1" applyBorder="1" applyAlignment="1">
      <alignment vertical="top"/>
    </xf>
    <xf numFmtId="164" fontId="4" fillId="0" borderId="5" xfId="0" applyNumberFormat="1" applyFont="1" applyBorder="1" applyAlignment="1">
      <alignment vertical="top"/>
    </xf>
    <xf numFmtId="0" fontId="5" fillId="0" borderId="5" xfId="0" applyFont="1" applyBorder="1" applyAlignment="1">
      <alignment vertical="top"/>
    </xf>
    <xf numFmtId="0" fontId="1" fillId="0" borderId="6" xfId="0" applyFont="1" applyBorder="1" applyAlignment="1">
      <alignment vertical="top"/>
    </xf>
    <xf numFmtId="164" fontId="1" fillId="0" borderId="6" xfId="0" applyNumberFormat="1" applyFont="1" applyBorder="1" applyAlignment="1">
      <alignment vertical="top"/>
    </xf>
    <xf numFmtId="0" fontId="14" fillId="0" borderId="0" xfId="0" applyFont="1" applyFill="1"/>
    <xf numFmtId="0" fontId="1" fillId="0" borderId="7" xfId="0" applyFont="1" applyBorder="1" applyAlignment="1">
      <alignment vertical="top"/>
    </xf>
    <xf numFmtId="164" fontId="1" fillId="0" borderId="7" xfId="0" applyNumberFormat="1" applyFont="1" applyBorder="1" applyAlignment="1">
      <alignment vertical="top"/>
    </xf>
    <xf numFmtId="0" fontId="5" fillId="0" borderId="7" xfId="0" applyFont="1" applyBorder="1" applyAlignment="1">
      <alignment vertical="top"/>
    </xf>
    <xf numFmtId="165" fontId="1" fillId="0" borderId="7" xfId="0" applyNumberFormat="1" applyFont="1" applyBorder="1" applyAlignment="1">
      <alignment vertical="top"/>
    </xf>
    <xf numFmtId="0" fontId="11" fillId="0" borderId="7" xfId="0" applyFont="1" applyBorder="1" applyAlignment="1">
      <alignment vertical="top"/>
    </xf>
    <xf numFmtId="0" fontId="9" fillId="0" borderId="7" xfId="0" applyFont="1" applyBorder="1" applyAlignment="1">
      <alignment vertical="top"/>
    </xf>
    <xf numFmtId="168" fontId="12" fillId="0" borderId="7" xfId="0" applyNumberFormat="1" applyFont="1" applyBorder="1" applyAlignment="1">
      <alignment vertical="top"/>
    </xf>
    <xf numFmtId="1" fontId="1" fillId="0" borderId="7" xfId="0" applyNumberFormat="1" applyFont="1" applyBorder="1" applyAlignment="1">
      <alignment horizontal="center"/>
    </xf>
    <xf numFmtId="168" fontId="1" fillId="0" borderId="7" xfId="0" applyNumberFormat="1" applyFont="1" applyBorder="1" applyAlignment="1">
      <alignment vertical="top"/>
    </xf>
    <xf numFmtId="168" fontId="12" fillId="0" borderId="8" xfId="0" applyNumberFormat="1" applyFont="1" applyBorder="1" applyAlignment="1">
      <alignment vertical="top"/>
    </xf>
    <xf numFmtId="1" fontId="1" fillId="0" borderId="6" xfId="0" applyNumberFormat="1" applyFont="1" applyBorder="1" applyAlignment="1">
      <alignment horizontal="center"/>
    </xf>
    <xf numFmtId="1" fontId="1" fillId="0" borderId="7" xfId="0" applyNumberFormat="1" applyFont="1" applyBorder="1" applyAlignment="1">
      <alignment horizontal="center" vertical="top"/>
    </xf>
    <xf numFmtId="0" fontId="4" fillId="0" borderId="9" xfId="0" applyFont="1" applyBorder="1" applyAlignment="1">
      <alignment vertical="top"/>
    </xf>
    <xf numFmtId="164" fontId="4" fillId="0" borderId="9" xfId="0" applyNumberFormat="1" applyFont="1" applyBorder="1" applyAlignment="1">
      <alignment vertical="top"/>
    </xf>
    <xf numFmtId="0" fontId="5" fillId="0" borderId="9" xfId="0" applyFont="1" applyBorder="1" applyAlignment="1">
      <alignment vertical="top"/>
    </xf>
    <xf numFmtId="165" fontId="1" fillId="0" borderId="9" xfId="0" applyNumberFormat="1" applyFont="1" applyBorder="1" applyAlignment="1">
      <alignment vertical="top"/>
    </xf>
    <xf numFmtId="0" fontId="11" fillId="0" borderId="9" xfId="0" applyFont="1" applyBorder="1" applyAlignment="1">
      <alignment vertical="top"/>
    </xf>
    <xf numFmtId="0" fontId="9" fillId="0" borderId="9" xfId="0" applyFont="1" applyBorder="1" applyAlignment="1">
      <alignment vertical="top"/>
    </xf>
    <xf numFmtId="1" fontId="1" fillId="0" borderId="9" xfId="0" applyNumberFormat="1" applyFont="1" applyBorder="1" applyAlignment="1">
      <alignment horizontal="center" vertical="top"/>
    </xf>
    <xf numFmtId="0" fontId="6" fillId="0" borderId="0" xfId="0" applyFont="1"/>
    <xf numFmtId="165" fontId="6" fillId="0" borderId="0" xfId="0" applyNumberFormat="1" applyFont="1"/>
    <xf numFmtId="168" fontId="9" fillId="0" borderId="0" xfId="0" applyNumberFormat="1" applyFont="1"/>
    <xf numFmtId="168" fontId="9" fillId="0" borderId="4" xfId="0" applyNumberFormat="1" applyFont="1" applyBorder="1"/>
    <xf numFmtId="168" fontId="7" fillId="0" borderId="2" xfId="0" applyNumberFormat="1" applyFont="1" applyFill="1" applyBorder="1"/>
    <xf numFmtId="0" fontId="0" fillId="0" borderId="0" xfId="0" applyFill="1"/>
    <xf numFmtId="0" fontId="5" fillId="0" borderId="0" xfId="0" applyFont="1"/>
    <xf numFmtId="165" fontId="9" fillId="0" borderId="0" xfId="0" applyNumberFormat="1" applyFont="1"/>
    <xf numFmtId="168" fontId="16" fillId="0" borderId="0" xfId="0" applyNumberFormat="1" applyFont="1"/>
    <xf numFmtId="168" fontId="15" fillId="0" borderId="0" xfId="0" applyNumberFormat="1" applyFont="1"/>
    <xf numFmtId="2" fontId="11" fillId="0" borderId="0" xfId="0" applyNumberFormat="1" applyFont="1"/>
    <xf numFmtId="9" fontId="1" fillId="0" borderId="0" xfId="0" applyNumberFormat="1" applyFont="1"/>
    <xf numFmtId="168" fontId="5" fillId="0" borderId="0" xfId="0" applyNumberFormat="1" applyFont="1"/>
    <xf numFmtId="166" fontId="7" fillId="0" borderId="0" xfId="0" applyNumberFormat="1" applyFont="1"/>
    <xf numFmtId="166" fontId="7" fillId="3" borderId="2" xfId="0" applyNumberFormat="1" applyFont="1" applyFill="1" applyBorder="1"/>
    <xf numFmtId="168" fontId="7" fillId="0" borderId="4" xfId="0" applyNumberFormat="1" applyFont="1" applyBorder="1"/>
    <xf numFmtId="168" fontId="7" fillId="0" borderId="2" xfId="0" applyNumberFormat="1" applyFont="1" applyBorder="1" applyAlignment="1">
      <alignment vertical="top"/>
    </xf>
    <xf numFmtId="14" fontId="7" fillId="0" borderId="1" xfId="0" applyNumberFormat="1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3%20Kopie%20von%20Sa_2023.12%20Brh+FL%20Verk.liste_BIETER%20NEU%20ab%20501_mit%20Verkn.%20K&#228;ufernamen%20und%20&#8364;-Betrag%20-%20-%20Kopi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lächenlose "/>
      <sheetName val="Brennholz-lang"/>
      <sheetName val="Bieter Sa"/>
      <sheetName val="Tabelle2"/>
      <sheetName val="Tabelle1"/>
    </sheetNames>
    <sheetDataSet>
      <sheetData sheetId="0"/>
      <sheetData sheetId="1"/>
      <sheetData sheetId="2">
        <row r="2">
          <cell r="A2" t="str">
            <v>Bieternummer</v>
          </cell>
          <cell r="B2" t="str">
            <v>Name</v>
          </cell>
          <cell r="C2" t="str">
            <v>Vorname</v>
          </cell>
          <cell r="D2" t="str">
            <v>Adresse</v>
          </cell>
          <cell r="E2" t="str">
            <v>Ort</v>
          </cell>
          <cell r="F2" t="str">
            <v>Name,Vorname</v>
          </cell>
          <cell r="G2" t="str">
            <v>Adresse komplett</v>
          </cell>
        </row>
        <row r="3">
          <cell r="A3">
            <v>401</v>
          </cell>
          <cell r="B3" t="str">
            <v>Ampferer</v>
          </cell>
          <cell r="C3" t="str">
            <v>Sven</v>
          </cell>
          <cell r="D3" t="str">
            <v>Habichtweg 7</v>
          </cell>
          <cell r="E3" t="str">
            <v>74343 Sachsenheim</v>
          </cell>
          <cell r="F3" t="str">
            <v>Ampferer, Sven</v>
          </cell>
          <cell r="G3" t="str">
            <v>74343 Sachsenheim, Habichtweg 7</v>
          </cell>
        </row>
        <row r="4">
          <cell r="A4">
            <v>402</v>
          </cell>
          <cell r="B4" t="str">
            <v>Buttner</v>
          </cell>
          <cell r="C4" t="str">
            <v>Michael</v>
          </cell>
          <cell r="D4" t="str">
            <v>Gerokstr. 19</v>
          </cell>
          <cell r="E4" t="str">
            <v>74343 Sachsenheim</v>
          </cell>
          <cell r="F4" t="str">
            <v>Buttner, Michael</v>
          </cell>
          <cell r="G4" t="str">
            <v>74343 Sachsenheim, Gerokstr. 19</v>
          </cell>
        </row>
        <row r="5">
          <cell r="A5">
            <v>403</v>
          </cell>
          <cell r="B5" t="str">
            <v>Müller</v>
          </cell>
          <cell r="C5" t="str">
            <v>Tim</v>
          </cell>
          <cell r="D5" t="str">
            <v>Bleiche 73</v>
          </cell>
          <cell r="E5" t="str">
            <v>74343 Sachsenheim</v>
          </cell>
          <cell r="F5" t="str">
            <v>Müller, Tim</v>
          </cell>
          <cell r="G5" t="str">
            <v>74343 Sachsenheim, Bleiche 73</v>
          </cell>
        </row>
        <row r="6">
          <cell r="A6">
            <v>404</v>
          </cell>
          <cell r="B6" t="str">
            <v>Müller</v>
          </cell>
          <cell r="C6" t="str">
            <v>Andreas</v>
          </cell>
          <cell r="D6" t="str">
            <v>Weinbergstr. 30</v>
          </cell>
          <cell r="E6" t="str">
            <v>74343 Sachsenheim</v>
          </cell>
          <cell r="F6" t="str">
            <v>Müller, Andreas</v>
          </cell>
          <cell r="G6" t="str">
            <v>74343 Sachsenheim, Weinbergstr. 30</v>
          </cell>
        </row>
        <row r="7">
          <cell r="A7">
            <v>405</v>
          </cell>
          <cell r="B7" t="str">
            <v>Ostrawsky</v>
          </cell>
          <cell r="C7" t="str">
            <v>Simon</v>
          </cell>
          <cell r="D7" t="str">
            <v>Töpfergasse 1</v>
          </cell>
          <cell r="E7" t="str">
            <v>74343 Sachsenheim</v>
          </cell>
          <cell r="F7" t="str">
            <v>Ostrawsky, Simon</v>
          </cell>
          <cell r="G7" t="str">
            <v>74343 Sachsenheim, Töpfergasse 1</v>
          </cell>
        </row>
        <row r="8">
          <cell r="A8">
            <v>406</v>
          </cell>
          <cell r="B8" t="str">
            <v>Helm</v>
          </cell>
          <cell r="C8" t="str">
            <v>Michael</v>
          </cell>
          <cell r="D8" t="str">
            <v>Presslauer Str. 28</v>
          </cell>
          <cell r="E8" t="str">
            <v>74372 Sersheim</v>
          </cell>
          <cell r="F8" t="str">
            <v>Helm, Michael</v>
          </cell>
          <cell r="G8" t="str">
            <v>74372 Sersheim, Presslauer Str. 28</v>
          </cell>
        </row>
        <row r="9">
          <cell r="A9">
            <v>407</v>
          </cell>
          <cell r="B9" t="str">
            <v>Knodel</v>
          </cell>
          <cell r="C9" t="str">
            <v>Michael</v>
          </cell>
          <cell r="D9" t="str">
            <v>Gartenstraße 21</v>
          </cell>
          <cell r="E9" t="str">
            <v>74343 Sachsenheim</v>
          </cell>
          <cell r="F9" t="str">
            <v>Knodel, Michael</v>
          </cell>
          <cell r="G9" t="str">
            <v>74343 Sachsenheim, Gartenstraße 21</v>
          </cell>
        </row>
        <row r="10">
          <cell r="A10">
            <v>408</v>
          </cell>
          <cell r="B10" t="str">
            <v>Hückmann</v>
          </cell>
          <cell r="C10" t="str">
            <v>Bernd</v>
          </cell>
          <cell r="D10" t="str">
            <v>Drosselweg 1</v>
          </cell>
          <cell r="E10" t="str">
            <v>74343 Sachsenheim</v>
          </cell>
          <cell r="F10" t="str">
            <v>Hückmann, Bernd</v>
          </cell>
          <cell r="G10" t="str">
            <v>74343 Sachsenheim, Drosselweg 1</v>
          </cell>
        </row>
        <row r="11">
          <cell r="A11">
            <v>409</v>
          </cell>
          <cell r="B11" t="str">
            <v>Schelling</v>
          </cell>
          <cell r="C11" t="str">
            <v>Roland</v>
          </cell>
          <cell r="D11" t="str">
            <v>Allmandklinge 54</v>
          </cell>
          <cell r="E11" t="str">
            <v>74343 Sachsenheim</v>
          </cell>
          <cell r="F11" t="str">
            <v>Schelling, Roland</v>
          </cell>
          <cell r="G11" t="str">
            <v>74343 Sachsenheim, Allmandklinge 54</v>
          </cell>
        </row>
        <row r="12">
          <cell r="A12">
            <v>410</v>
          </cell>
          <cell r="B12" t="str">
            <v>Ippich</v>
          </cell>
          <cell r="C12" t="str">
            <v>Michael</v>
          </cell>
          <cell r="D12" t="str">
            <v>Amselweg 16</v>
          </cell>
          <cell r="E12" t="str">
            <v>74343 Sachsenheim</v>
          </cell>
          <cell r="F12" t="str">
            <v>Ippich, Michael</v>
          </cell>
          <cell r="G12" t="str">
            <v>74343 Sachsenheim, Amselweg 16</v>
          </cell>
        </row>
        <row r="13">
          <cell r="A13">
            <v>411</v>
          </cell>
          <cell r="B13" t="str">
            <v>Von Vacano</v>
          </cell>
          <cell r="C13" t="str">
            <v>Erhart</v>
          </cell>
          <cell r="D13" t="str">
            <v>Rathausstraße 6</v>
          </cell>
          <cell r="E13" t="str">
            <v>74343 Sachsenheim</v>
          </cell>
          <cell r="F13" t="str">
            <v>Von Vacano, Erhart</v>
          </cell>
          <cell r="G13" t="str">
            <v>74343 Sachsenheim, Rathausstraße 6</v>
          </cell>
        </row>
        <row r="14">
          <cell r="A14">
            <v>412</v>
          </cell>
          <cell r="B14" t="str">
            <v>Heinz</v>
          </cell>
          <cell r="C14" t="str">
            <v>Andreas</v>
          </cell>
          <cell r="D14" t="str">
            <v>Zwingerstraße 17</v>
          </cell>
          <cell r="E14" t="str">
            <v>71739 Oberriexingen</v>
          </cell>
          <cell r="F14" t="str">
            <v>Heinz, Andreas</v>
          </cell>
          <cell r="G14" t="str">
            <v>71739 Oberriexingen, Zwingerstraße 17</v>
          </cell>
        </row>
        <row r="15">
          <cell r="A15">
            <v>413</v>
          </cell>
          <cell r="B15" t="str">
            <v>Knabel</v>
          </cell>
          <cell r="C15" t="str">
            <v>Ludwig</v>
          </cell>
          <cell r="D15" t="str">
            <v>Wilhelmstraße 28</v>
          </cell>
          <cell r="E15" t="str">
            <v>71739 Oberriexingen</v>
          </cell>
          <cell r="F15" t="str">
            <v>Knabel, Ludwig</v>
          </cell>
          <cell r="G15" t="str">
            <v>71739 Oberriexingen, Wilhelmstraße 28</v>
          </cell>
        </row>
        <row r="16">
          <cell r="A16">
            <v>414</v>
          </cell>
          <cell r="B16" t="str">
            <v>Dierolf</v>
          </cell>
          <cell r="C16" t="str">
            <v>Helmut</v>
          </cell>
          <cell r="D16" t="str">
            <v>Lindenstraße 28</v>
          </cell>
          <cell r="E16" t="str">
            <v>74343 Sachsenheim</v>
          </cell>
          <cell r="F16" t="str">
            <v>Dierolf, Helmut</v>
          </cell>
          <cell r="G16" t="str">
            <v>74343 Sachsenheim, Lindenstraße 28</v>
          </cell>
        </row>
        <row r="17">
          <cell r="A17">
            <v>415</v>
          </cell>
          <cell r="B17" t="str">
            <v>Yigit</v>
          </cell>
          <cell r="C17" t="str">
            <v>Yasin</v>
          </cell>
          <cell r="D17" t="str">
            <v>Mühlweingärten 48</v>
          </cell>
          <cell r="E17" t="str">
            <v>71336 Waiblingen</v>
          </cell>
          <cell r="F17" t="str">
            <v>Yigit, Yasin</v>
          </cell>
          <cell r="G17" t="str">
            <v>71336 Waiblingen, Mühlweingärten 48</v>
          </cell>
        </row>
        <row r="18">
          <cell r="A18">
            <v>416</v>
          </cell>
          <cell r="B18" t="str">
            <v>Blummer</v>
          </cell>
          <cell r="C18" t="str">
            <v>Martin</v>
          </cell>
          <cell r="D18" t="str">
            <v>Neckarstr. 5</v>
          </cell>
          <cell r="E18" t="str">
            <v>74379 Ingersheim</v>
          </cell>
          <cell r="F18" t="str">
            <v>Blummer, Martin</v>
          </cell>
          <cell r="G18" t="str">
            <v>74379 Ingersheim, Neckarstr. 5</v>
          </cell>
        </row>
        <row r="19">
          <cell r="A19">
            <v>417</v>
          </cell>
          <cell r="B19" t="str">
            <v>Epple</v>
          </cell>
          <cell r="C19" t="str">
            <v>Albert-Achim</v>
          </cell>
          <cell r="D19" t="str">
            <v>An der Steige 80/1</v>
          </cell>
          <cell r="E19" t="str">
            <v>74343 Sachsenheim</v>
          </cell>
          <cell r="F19" t="str">
            <v>Epple, Albert-Achim</v>
          </cell>
          <cell r="G19" t="str">
            <v>74343 Sachsenheim, An der Steige 80/1</v>
          </cell>
        </row>
        <row r="20">
          <cell r="A20">
            <v>418</v>
          </cell>
          <cell r="B20" t="str">
            <v>Kästner</v>
          </cell>
          <cell r="C20" t="str">
            <v>Christian</v>
          </cell>
          <cell r="D20" t="str">
            <v>Kirlesstraße 10</v>
          </cell>
          <cell r="E20" t="str">
            <v>74343 Sachsenheim</v>
          </cell>
          <cell r="F20" t="str">
            <v>Kästner, Christian</v>
          </cell>
          <cell r="G20" t="str">
            <v>74343 Sachsenheim, Kirlesstraße 10</v>
          </cell>
        </row>
        <row r="21">
          <cell r="A21">
            <v>419</v>
          </cell>
          <cell r="B21" t="str">
            <v>Siebenbrunner</v>
          </cell>
          <cell r="C21" t="str">
            <v>Andreas</v>
          </cell>
          <cell r="D21" t="str">
            <v>Blumenstraße 20</v>
          </cell>
          <cell r="E21" t="str">
            <v>74363 Frauenzimmern</v>
          </cell>
          <cell r="F21" t="str">
            <v>Siebenbrunner, Andreas</v>
          </cell>
          <cell r="G21" t="str">
            <v>74363 Frauenzimmern, Blumenstraße 20</v>
          </cell>
        </row>
        <row r="22">
          <cell r="A22">
            <v>420</v>
          </cell>
          <cell r="B22" t="str">
            <v>Belger</v>
          </cell>
          <cell r="C22" t="str">
            <v>Lidia</v>
          </cell>
          <cell r="D22" t="str">
            <v>Tiergartenstraße 1</v>
          </cell>
          <cell r="E22" t="str">
            <v>74343 Sachsenheim</v>
          </cell>
          <cell r="F22" t="str">
            <v>Belger, Lidia</v>
          </cell>
          <cell r="G22" t="str">
            <v>74343 Sachsenheim, Tiergartenstraße 1</v>
          </cell>
        </row>
        <row r="23">
          <cell r="A23">
            <v>421</v>
          </cell>
          <cell r="B23" t="str">
            <v>Schüle</v>
          </cell>
          <cell r="C23" t="str">
            <v>Holger</v>
          </cell>
          <cell r="D23" t="str">
            <v>Herzog-Ulrich-Straße 25</v>
          </cell>
          <cell r="E23" t="str">
            <v>74343 Sachsenheim</v>
          </cell>
          <cell r="F23" t="str">
            <v>Schüle, Holger</v>
          </cell>
          <cell r="G23" t="str">
            <v>74343 Sachsenheim, Herzog-Ulrich-Straße 25</v>
          </cell>
        </row>
        <row r="24">
          <cell r="A24">
            <v>422</v>
          </cell>
          <cell r="B24" t="str">
            <v>Fritschel</v>
          </cell>
          <cell r="C24" t="str">
            <v>Hans-Peter</v>
          </cell>
          <cell r="D24" t="str">
            <v>Häfnerstraße 12</v>
          </cell>
          <cell r="E24" t="str">
            <v>74343 Sachsenheim</v>
          </cell>
          <cell r="F24" t="str">
            <v>Fritschel, Hans-Peter</v>
          </cell>
          <cell r="G24" t="str">
            <v>74343 Sachsenheim, Häfnerstraße 12</v>
          </cell>
        </row>
        <row r="25">
          <cell r="A25">
            <v>423</v>
          </cell>
          <cell r="B25" t="str">
            <v>Gruber</v>
          </cell>
          <cell r="C25" t="str">
            <v>Franc</v>
          </cell>
          <cell r="D25" t="str">
            <v>Am Hirschgraben 38</v>
          </cell>
          <cell r="E25" t="str">
            <v>71640 Ludwisburg</v>
          </cell>
          <cell r="F25" t="str">
            <v>Gruber, Franc</v>
          </cell>
          <cell r="G25" t="str">
            <v>71640 Ludwisburg, Am Hirschgraben 38</v>
          </cell>
        </row>
        <row r="26">
          <cell r="A26">
            <v>424</v>
          </cell>
          <cell r="B26" t="str">
            <v>Hahn</v>
          </cell>
          <cell r="C26" t="str">
            <v>Wolfgang</v>
          </cell>
          <cell r="D26" t="str">
            <v>Wolfsbuschweg 7</v>
          </cell>
          <cell r="E26" t="str">
            <v>74363 Güglingen</v>
          </cell>
          <cell r="F26" t="str">
            <v>Hahn, Wolfgang</v>
          </cell>
          <cell r="G26" t="str">
            <v>74363 Güglingen, Wolfsbuschweg 7</v>
          </cell>
        </row>
        <row r="27">
          <cell r="A27">
            <v>425</v>
          </cell>
          <cell r="B27" t="str">
            <v>Schaber</v>
          </cell>
          <cell r="C27" t="str">
            <v>Marc</v>
          </cell>
          <cell r="D27" t="str">
            <v>Tannenstraße 10</v>
          </cell>
          <cell r="E27" t="str">
            <v>74363 Güglingen</v>
          </cell>
          <cell r="F27" t="str">
            <v>Schaber, Marc</v>
          </cell>
          <cell r="G27" t="str">
            <v>74363 Güglingen, Tannenstraße 10</v>
          </cell>
        </row>
        <row r="28">
          <cell r="A28">
            <v>426</v>
          </cell>
          <cell r="B28" t="str">
            <v>Katz</v>
          </cell>
          <cell r="C28" t="str">
            <v>Claudio</v>
          </cell>
          <cell r="D28" t="str">
            <v>Oberdorfstraße 12</v>
          </cell>
          <cell r="E28" t="str">
            <v>74363 Güglingen</v>
          </cell>
          <cell r="F28" t="str">
            <v>Katz, Claudio</v>
          </cell>
          <cell r="G28" t="str">
            <v>74363 Güglingen, Oberdorfstraße 12</v>
          </cell>
        </row>
        <row r="29">
          <cell r="A29">
            <v>427</v>
          </cell>
          <cell r="B29" t="str">
            <v>Lägler</v>
          </cell>
          <cell r="C29" t="str">
            <v>Harald</v>
          </cell>
          <cell r="D29" t="str">
            <v>Schießreinstraße 9</v>
          </cell>
          <cell r="E29" t="str">
            <v>74336 Brackenheim</v>
          </cell>
          <cell r="F29" t="str">
            <v>Lägler, Harald</v>
          </cell>
          <cell r="G29" t="str">
            <v>74336 Brackenheim, Schießreinstraße 9</v>
          </cell>
        </row>
        <row r="30">
          <cell r="A30">
            <v>428</v>
          </cell>
          <cell r="B30" t="str">
            <v>Tannenberger</v>
          </cell>
          <cell r="C30" t="str">
            <v>Reinhard</v>
          </cell>
          <cell r="D30" t="str">
            <v>Bannhalde 65</v>
          </cell>
          <cell r="E30" t="str">
            <v>74343 Sachsenheim</v>
          </cell>
          <cell r="F30" t="str">
            <v>Tannenberger, Reinhard</v>
          </cell>
          <cell r="G30" t="str">
            <v>74343 Sachsenheim, Bannhalde 65</v>
          </cell>
        </row>
        <row r="31">
          <cell r="A31">
            <v>429</v>
          </cell>
          <cell r="B31" t="str">
            <v>Schipplock</v>
          </cell>
          <cell r="C31" t="str">
            <v>Kai-Marc</v>
          </cell>
          <cell r="D31" t="str">
            <v>Marktplatz 3</v>
          </cell>
          <cell r="E31" t="str">
            <v>74343 Sachsenheim</v>
          </cell>
          <cell r="F31" t="str">
            <v>Schipplock, Kai-Marc</v>
          </cell>
          <cell r="G31" t="str">
            <v>74343 Sachsenheim, Marktplatz 3</v>
          </cell>
        </row>
        <row r="32">
          <cell r="A32">
            <v>430</v>
          </cell>
          <cell r="B32" t="str">
            <v>Flammer</v>
          </cell>
          <cell r="C32" t="str">
            <v>Anja</v>
          </cell>
          <cell r="D32" t="str">
            <v>Adolph-Kolping-Straße 23</v>
          </cell>
          <cell r="E32" t="str">
            <v>74343 Sachsenheim</v>
          </cell>
          <cell r="F32" t="str">
            <v>Flammer, Anja</v>
          </cell>
          <cell r="G32" t="str">
            <v>74343 Sachsenheim, Adolph-Kolping-Straße 23</v>
          </cell>
        </row>
        <row r="33">
          <cell r="A33">
            <v>431</v>
          </cell>
          <cell r="B33" t="str">
            <v>Hees</v>
          </cell>
          <cell r="C33" t="str">
            <v>Gerd</v>
          </cell>
          <cell r="D33" t="str">
            <v>Goethestraße 76</v>
          </cell>
          <cell r="E33" t="str">
            <v>74343 Sachsenheim</v>
          </cell>
          <cell r="F33" t="str">
            <v>Hees, Gerd</v>
          </cell>
          <cell r="G33" t="str">
            <v>74343 Sachsenheim, Goethestraße 76</v>
          </cell>
        </row>
        <row r="34">
          <cell r="A34">
            <v>432</v>
          </cell>
          <cell r="B34" t="str">
            <v>Fröhlich</v>
          </cell>
          <cell r="C34" t="str">
            <v>Martin</v>
          </cell>
          <cell r="D34" t="str">
            <v>Berntalstraße 32</v>
          </cell>
          <cell r="E34" t="str">
            <v>74343 Sachsenheim</v>
          </cell>
          <cell r="F34" t="str">
            <v>Fröhlich, Martin</v>
          </cell>
          <cell r="G34" t="str">
            <v>74343 Sachsenheim, Berntalstraße 32</v>
          </cell>
        </row>
        <row r="35">
          <cell r="A35">
            <v>433</v>
          </cell>
          <cell r="B35" t="str">
            <v>Schmid</v>
          </cell>
          <cell r="C35" t="str">
            <v>Daniel</v>
          </cell>
          <cell r="D35" t="str">
            <v>Im Vogelsang 10</v>
          </cell>
          <cell r="E35" t="str">
            <v>74372 Sersheim</v>
          </cell>
          <cell r="F35" t="str">
            <v>Schmid, Daniel</v>
          </cell>
          <cell r="G35" t="str">
            <v>74372 Sersheim, Im Vogelsang 10</v>
          </cell>
        </row>
        <row r="36">
          <cell r="A36">
            <v>434</v>
          </cell>
          <cell r="B36" t="str">
            <v>Klein</v>
          </cell>
          <cell r="C36" t="str">
            <v>Armin</v>
          </cell>
          <cell r="D36" t="str">
            <v>Großsachsenheimer Straße 45</v>
          </cell>
          <cell r="E36" t="str">
            <v>74343 Sachsenhem</v>
          </cell>
          <cell r="F36" t="str">
            <v>Klein, Armin</v>
          </cell>
          <cell r="G36" t="str">
            <v>74343 Sachsenhem, Großsachsenheimer Straße 45</v>
          </cell>
        </row>
        <row r="37">
          <cell r="A37">
            <v>435</v>
          </cell>
          <cell r="B37" t="str">
            <v>Eger</v>
          </cell>
          <cell r="C37" t="str">
            <v>Guido</v>
          </cell>
          <cell r="D37" t="str">
            <v>Neckarstraße 27</v>
          </cell>
          <cell r="E37" t="str">
            <v>74399 Walheim</v>
          </cell>
          <cell r="F37" t="str">
            <v>Eger, Guido</v>
          </cell>
          <cell r="G37" t="str">
            <v>74399 Walheim, Neckarstraße 27</v>
          </cell>
        </row>
        <row r="38">
          <cell r="A38">
            <v>436</v>
          </cell>
          <cell r="B38" t="str">
            <v>Parafioriti</v>
          </cell>
          <cell r="C38" t="str">
            <v>Giacomo</v>
          </cell>
          <cell r="D38" t="str">
            <v>Besigheimer Weg 30</v>
          </cell>
          <cell r="E38" t="str">
            <v>74343 Sachsenheim</v>
          </cell>
          <cell r="F38" t="str">
            <v>Parafioriti, Giacomo</v>
          </cell>
          <cell r="G38" t="str">
            <v>74343 Sachsenheim, Besigheimer Weg 30</v>
          </cell>
        </row>
        <row r="39">
          <cell r="A39">
            <v>437</v>
          </cell>
          <cell r="F39" t="str">
            <v xml:space="preserve">, </v>
          </cell>
          <cell r="G39" t="str">
            <v xml:space="preserve">, </v>
          </cell>
        </row>
        <row r="40">
          <cell r="A40">
            <v>438</v>
          </cell>
          <cell r="F40" t="str">
            <v xml:space="preserve">, </v>
          </cell>
          <cell r="G40" t="str">
            <v xml:space="preserve">, </v>
          </cell>
        </row>
        <row r="41">
          <cell r="A41">
            <v>439</v>
          </cell>
          <cell r="F41" t="str">
            <v xml:space="preserve">, </v>
          </cell>
          <cell r="G41" t="str">
            <v xml:space="preserve">, </v>
          </cell>
        </row>
        <row r="42">
          <cell r="A42">
            <v>440</v>
          </cell>
          <cell r="F42" t="str">
            <v xml:space="preserve">, </v>
          </cell>
          <cell r="G42" t="str">
            <v xml:space="preserve">, </v>
          </cell>
        </row>
        <row r="43">
          <cell r="A43">
            <v>441</v>
          </cell>
          <cell r="F43" t="str">
            <v xml:space="preserve">, </v>
          </cell>
          <cell r="G43" t="str">
            <v xml:space="preserve">, </v>
          </cell>
        </row>
        <row r="44">
          <cell r="A44">
            <v>442</v>
          </cell>
          <cell r="F44" t="str">
            <v xml:space="preserve">, </v>
          </cell>
          <cell r="G44" t="str">
            <v xml:space="preserve">, </v>
          </cell>
        </row>
        <row r="45">
          <cell r="A45">
            <v>443</v>
          </cell>
          <cell r="F45" t="str">
            <v xml:space="preserve">, </v>
          </cell>
          <cell r="G45" t="str">
            <v xml:space="preserve">, </v>
          </cell>
        </row>
        <row r="46">
          <cell r="A46">
            <v>444</v>
          </cell>
          <cell r="F46" t="str">
            <v xml:space="preserve">, </v>
          </cell>
          <cell r="G46" t="str">
            <v xml:space="preserve">, </v>
          </cell>
        </row>
        <row r="47">
          <cell r="A47">
            <v>445</v>
          </cell>
          <cell r="F47" t="str">
            <v xml:space="preserve">, </v>
          </cell>
          <cell r="G47" t="str">
            <v xml:space="preserve">, </v>
          </cell>
        </row>
        <row r="48">
          <cell r="A48">
            <v>446</v>
          </cell>
          <cell r="F48" t="str">
            <v xml:space="preserve">, </v>
          </cell>
          <cell r="G48" t="str">
            <v xml:space="preserve">, </v>
          </cell>
        </row>
        <row r="49">
          <cell r="A49">
            <v>447</v>
          </cell>
          <cell r="F49" t="str">
            <v xml:space="preserve">, </v>
          </cell>
          <cell r="G49" t="str">
            <v xml:space="preserve">, </v>
          </cell>
        </row>
        <row r="50">
          <cell r="A50">
            <v>448</v>
          </cell>
          <cell r="F50" t="str">
            <v xml:space="preserve">, </v>
          </cell>
          <cell r="G50" t="str">
            <v xml:space="preserve">, </v>
          </cell>
        </row>
        <row r="51">
          <cell r="A51">
            <v>449</v>
          </cell>
          <cell r="F51" t="str">
            <v xml:space="preserve">, </v>
          </cell>
          <cell r="G51" t="str">
            <v xml:space="preserve">, </v>
          </cell>
        </row>
        <row r="52">
          <cell r="A52">
            <v>450</v>
          </cell>
          <cell r="F52" t="str">
            <v xml:space="preserve">, </v>
          </cell>
          <cell r="G52" t="str">
            <v xml:space="preserve">, </v>
          </cell>
        </row>
        <row r="53">
          <cell r="A53">
            <v>451</v>
          </cell>
          <cell r="F53" t="str">
            <v xml:space="preserve">, </v>
          </cell>
          <cell r="G53" t="str">
            <v xml:space="preserve">, </v>
          </cell>
        </row>
        <row r="54">
          <cell r="A54">
            <v>501</v>
          </cell>
          <cell r="B54" t="str">
            <v>Adamietz</v>
          </cell>
          <cell r="C54" t="str">
            <v>Robert</v>
          </cell>
          <cell r="D54" t="str">
            <v>Querstr. 26</v>
          </cell>
          <cell r="E54" t="str">
            <v>74343 Sachsenheim</v>
          </cell>
          <cell r="F54" t="str">
            <v>Adamietz, Robert</v>
          </cell>
          <cell r="G54" t="str">
            <v>74343 Sachsenheim, Querstr. 26</v>
          </cell>
        </row>
        <row r="55">
          <cell r="A55">
            <v>502</v>
          </cell>
          <cell r="B55" t="str">
            <v>Albrecht</v>
          </cell>
          <cell r="C55" t="str">
            <v>Jörg</v>
          </cell>
          <cell r="D55" t="str">
            <v>Untere Kirchstr. 18</v>
          </cell>
          <cell r="E55" t="str">
            <v xml:space="preserve">74343 Sachsenheim </v>
          </cell>
          <cell r="F55" t="str">
            <v>Albrecht, Jörg</v>
          </cell>
          <cell r="G55" t="str">
            <v>74343 Sachsenheim , Untere Kirchstr. 18</v>
          </cell>
        </row>
        <row r="56">
          <cell r="A56">
            <v>503</v>
          </cell>
          <cell r="B56" t="str">
            <v>Allmendinger</v>
          </cell>
          <cell r="C56" t="str">
            <v>Heiko</v>
          </cell>
          <cell r="D56" t="str">
            <v>Klosterbergstraße 68</v>
          </cell>
          <cell r="E56" t="str">
            <v>71665 Vaihingen-Horrheim</v>
          </cell>
          <cell r="F56" t="str">
            <v>Allmendinger, Heiko</v>
          </cell>
          <cell r="G56" t="str">
            <v>71665 Vaihingen-Horrheim, Klosterbergstraße 68</v>
          </cell>
        </row>
        <row r="57">
          <cell r="A57">
            <v>504</v>
          </cell>
          <cell r="B57" t="str">
            <v>Althammer</v>
          </cell>
          <cell r="C57" t="str">
            <v>Karl-Hermann</v>
          </cell>
          <cell r="D57" t="str">
            <v>Turmstraße 4</v>
          </cell>
          <cell r="E57" t="str">
            <v xml:space="preserve">74336 Brackenheim </v>
          </cell>
          <cell r="F57" t="str">
            <v>Althammer, Karl-Hermann</v>
          </cell>
          <cell r="G57" t="str">
            <v>74336 Brackenheim , Turmstraße 4</v>
          </cell>
        </row>
        <row r="58">
          <cell r="A58">
            <v>505</v>
          </cell>
          <cell r="B58" t="str">
            <v>Arnold</v>
          </cell>
          <cell r="C58" t="str">
            <v>Marc</v>
          </cell>
          <cell r="D58" t="str">
            <v>Lembergerweg 11</v>
          </cell>
          <cell r="E58" t="str">
            <v>74343 Sachsenheim</v>
          </cell>
          <cell r="F58" t="str">
            <v>Arnold, Marc</v>
          </cell>
          <cell r="G58" t="str">
            <v>74343 Sachsenheim, Lembergerweg 11</v>
          </cell>
        </row>
        <row r="59">
          <cell r="A59">
            <v>506</v>
          </cell>
          <cell r="B59" t="str">
            <v>Atici</v>
          </cell>
          <cell r="C59" t="str">
            <v>Erdal</v>
          </cell>
          <cell r="D59" t="str">
            <v>Schönbeinstraße 21</v>
          </cell>
          <cell r="E59" t="str">
            <v xml:space="preserve">71636 Ludwigsburg </v>
          </cell>
          <cell r="F59" t="str">
            <v>Atici, Erdal</v>
          </cell>
          <cell r="G59" t="str">
            <v>71636 Ludwigsburg , Schönbeinstraße 21</v>
          </cell>
        </row>
        <row r="60">
          <cell r="A60">
            <v>507</v>
          </cell>
          <cell r="B60" t="str">
            <v>Atzkern</v>
          </cell>
          <cell r="C60" t="str">
            <v>Falk</v>
          </cell>
          <cell r="D60" t="str">
            <v>Bergstraße 8</v>
          </cell>
          <cell r="E60" t="str">
            <v xml:space="preserve">74392 Freudental </v>
          </cell>
          <cell r="F60" t="str">
            <v>Atzkern, Falk</v>
          </cell>
          <cell r="G60" t="str">
            <v>74392 Freudental , Bergstraße 8</v>
          </cell>
        </row>
        <row r="61">
          <cell r="A61">
            <v>508</v>
          </cell>
          <cell r="B61" t="str">
            <v>Bachmann</v>
          </cell>
          <cell r="C61" t="str">
            <v>Eugen</v>
          </cell>
          <cell r="D61" t="str">
            <v>Schmießmauerstr. 4</v>
          </cell>
          <cell r="E61" t="str">
            <v>74343 Sachsenheim</v>
          </cell>
          <cell r="F61" t="str">
            <v>Bachmann, Eugen</v>
          </cell>
          <cell r="G61" t="str">
            <v>74343 Sachsenheim, Schmießmauerstr. 4</v>
          </cell>
        </row>
        <row r="62">
          <cell r="A62">
            <v>509</v>
          </cell>
          <cell r="B62" t="str">
            <v>Bader</v>
          </cell>
          <cell r="C62" t="str">
            <v>Ulrich</v>
          </cell>
          <cell r="D62" t="str">
            <v>Seepfad 24</v>
          </cell>
          <cell r="E62" t="str">
            <v xml:space="preserve">74343 Sachsenheim </v>
          </cell>
          <cell r="F62" t="str">
            <v>Bader, Ulrich</v>
          </cell>
          <cell r="G62" t="str">
            <v>74343 Sachsenheim , Seepfad 24</v>
          </cell>
        </row>
        <row r="63">
          <cell r="A63">
            <v>510</v>
          </cell>
          <cell r="B63" t="str">
            <v>Bader</v>
          </cell>
          <cell r="C63" t="str">
            <v>Klaus</v>
          </cell>
          <cell r="D63" t="str">
            <v>Untere Gasse 6</v>
          </cell>
          <cell r="E63" t="str">
            <v>71706 Markgröningen</v>
          </cell>
          <cell r="F63" t="str">
            <v>Bader, Klaus</v>
          </cell>
          <cell r="G63" t="str">
            <v>71706 Markgröningen, Untere Gasse 6</v>
          </cell>
        </row>
        <row r="64">
          <cell r="A64">
            <v>511</v>
          </cell>
          <cell r="B64" t="str">
            <v>Bader</v>
          </cell>
          <cell r="C64" t="str">
            <v>Ulrich</v>
          </cell>
          <cell r="D64" t="str">
            <v>Seepfad 24</v>
          </cell>
          <cell r="E64" t="str">
            <v>74343 Sachsenheim</v>
          </cell>
          <cell r="F64" t="str">
            <v>Bader, Ulrich</v>
          </cell>
          <cell r="G64" t="str">
            <v>74343 Sachsenheim, Seepfad 24</v>
          </cell>
        </row>
        <row r="65">
          <cell r="A65">
            <v>512</v>
          </cell>
          <cell r="B65" t="str">
            <v>Bangerter Getränke</v>
          </cell>
          <cell r="D65" t="str">
            <v>Hauptstr. 231</v>
          </cell>
          <cell r="E65" t="str">
            <v>71706 Markgröningen</v>
          </cell>
          <cell r="F65" t="str">
            <v xml:space="preserve">Bangerter Getränke, </v>
          </cell>
          <cell r="G65" t="str">
            <v>71706 Markgröningen, Hauptstr. 231</v>
          </cell>
        </row>
        <row r="66">
          <cell r="A66">
            <v>513</v>
          </cell>
          <cell r="B66" t="str">
            <v>Bärwald</v>
          </cell>
          <cell r="C66" t="str">
            <v>Michael</v>
          </cell>
          <cell r="D66" t="str">
            <v>Neuweiler Straße 10</v>
          </cell>
          <cell r="E66" t="str">
            <v xml:space="preserve">74343 Sachsenheim </v>
          </cell>
          <cell r="F66" t="str">
            <v>Bärwald, Michael</v>
          </cell>
          <cell r="G66" t="str">
            <v>74343 Sachsenheim , Neuweiler Straße 10</v>
          </cell>
        </row>
        <row r="67">
          <cell r="A67">
            <v>514</v>
          </cell>
          <cell r="B67" t="str">
            <v>Bäuchle</v>
          </cell>
          <cell r="C67" t="str">
            <v>Wolfgang</v>
          </cell>
          <cell r="D67" t="str">
            <v>Danziger Str.</v>
          </cell>
          <cell r="E67" t="str">
            <v xml:space="preserve">71679 Asperg </v>
          </cell>
          <cell r="F67" t="str">
            <v>Bäuchle, Wolfgang</v>
          </cell>
          <cell r="G67" t="str">
            <v>71679 Asperg , Danziger Str.</v>
          </cell>
        </row>
        <row r="68">
          <cell r="A68">
            <v>515</v>
          </cell>
          <cell r="B68" t="str">
            <v>Bauer</v>
          </cell>
          <cell r="C68" t="str">
            <v>Ulrich</v>
          </cell>
          <cell r="D68" t="str">
            <v>Bietigheimer Straße 1</v>
          </cell>
          <cell r="E68" t="str">
            <v xml:space="preserve">74343 Sachsenheim </v>
          </cell>
          <cell r="F68" t="str">
            <v>Bauer, Ulrich</v>
          </cell>
          <cell r="G68" t="str">
            <v>74343 Sachsenheim , Bietigheimer Straße 1</v>
          </cell>
        </row>
        <row r="69">
          <cell r="A69">
            <v>516</v>
          </cell>
          <cell r="B69" t="str">
            <v>Baumann</v>
          </cell>
          <cell r="C69" t="str">
            <v>Heinz</v>
          </cell>
          <cell r="D69" t="str">
            <v>Flattichstr. 10</v>
          </cell>
          <cell r="E69" t="str">
            <v>74321 Bietigheim-Bissingen</v>
          </cell>
          <cell r="F69" t="str">
            <v>Baumann, Heinz</v>
          </cell>
          <cell r="G69" t="str">
            <v>74321 Bietigheim-Bissingen, Flattichstr. 10</v>
          </cell>
        </row>
        <row r="70">
          <cell r="A70">
            <v>517</v>
          </cell>
          <cell r="B70" t="str">
            <v>Bayer</v>
          </cell>
          <cell r="C70" t="str">
            <v>Burkhard</v>
          </cell>
          <cell r="D70" t="str">
            <v>Berntalstraße 72</v>
          </cell>
          <cell r="E70" t="str">
            <v xml:space="preserve">74343 Sachsenheim </v>
          </cell>
          <cell r="F70" t="str">
            <v>Bayer, Burkhard</v>
          </cell>
          <cell r="G70" t="str">
            <v>74343 Sachsenheim , Berntalstraße 72</v>
          </cell>
        </row>
        <row r="71">
          <cell r="A71">
            <v>518</v>
          </cell>
          <cell r="B71" t="str">
            <v>Bayerdörfer</v>
          </cell>
          <cell r="C71" t="str">
            <v>Uli</v>
          </cell>
          <cell r="D71" t="str">
            <v>Wilhelmstraße 5</v>
          </cell>
          <cell r="E71" t="str">
            <v xml:space="preserve">74343 Sachsenheim </v>
          </cell>
          <cell r="F71" t="str">
            <v>Bayerdörfer, Uli</v>
          </cell>
          <cell r="G71" t="str">
            <v>74343 Sachsenheim , Wilhelmstraße 5</v>
          </cell>
        </row>
        <row r="72">
          <cell r="A72">
            <v>519</v>
          </cell>
          <cell r="B72" t="str">
            <v>Beccaria</v>
          </cell>
          <cell r="C72" t="str">
            <v>Salvatore</v>
          </cell>
          <cell r="D72" t="str">
            <v>Hohe Straße 7</v>
          </cell>
          <cell r="E72" t="str">
            <v>74343 Sachsenheim</v>
          </cell>
          <cell r="F72" t="str">
            <v>Beccaria, Salvatore</v>
          </cell>
          <cell r="G72" t="str">
            <v>74343 Sachsenheim, Hohe Straße 7</v>
          </cell>
        </row>
        <row r="73">
          <cell r="A73">
            <v>520</v>
          </cell>
          <cell r="B73" t="str">
            <v>Bentz</v>
          </cell>
          <cell r="C73" t="str">
            <v>Ekhard</v>
          </cell>
          <cell r="D73" t="str">
            <v>Kleinsachsenheimer Str. 11</v>
          </cell>
          <cell r="E73" t="str">
            <v xml:space="preserve">74321 Bietigheim-Bissingen </v>
          </cell>
          <cell r="F73" t="str">
            <v>Bentz, Ekhard</v>
          </cell>
          <cell r="G73" t="str">
            <v>74321 Bietigheim-Bissingen , Kleinsachsenheimer Str. 11</v>
          </cell>
        </row>
        <row r="74">
          <cell r="A74">
            <v>521</v>
          </cell>
          <cell r="B74" t="str">
            <v>Bentz</v>
          </cell>
          <cell r="C74" t="str">
            <v>Lars</v>
          </cell>
          <cell r="D74" t="str">
            <v>Schubartstr. 12</v>
          </cell>
          <cell r="E74" t="str">
            <v>74321 Bietigheim-Bissingen</v>
          </cell>
          <cell r="F74" t="str">
            <v>Bentz, Lars</v>
          </cell>
          <cell r="G74" t="str">
            <v>74321 Bietigheim-Bissingen, Schubartstr. 12</v>
          </cell>
        </row>
        <row r="75">
          <cell r="A75">
            <v>522</v>
          </cell>
          <cell r="B75" t="str">
            <v>Bentz</v>
          </cell>
          <cell r="C75" t="str">
            <v>Alexander</v>
          </cell>
          <cell r="D75" t="str">
            <v>Kleinsachsenheimer Str. 11</v>
          </cell>
          <cell r="E75" t="str">
            <v>74321 Bietigheim-Bissingen</v>
          </cell>
          <cell r="F75" t="str">
            <v>Bentz, Alexander</v>
          </cell>
          <cell r="G75" t="str">
            <v>74321 Bietigheim-Bissingen, Kleinsachsenheimer Str. 11</v>
          </cell>
        </row>
        <row r="76">
          <cell r="A76">
            <v>523</v>
          </cell>
          <cell r="B76" t="str">
            <v>Berchtold</v>
          </cell>
          <cell r="C76" t="str">
            <v>Rolf</v>
          </cell>
          <cell r="D76" t="str">
            <v>Wacholderweg 7</v>
          </cell>
          <cell r="E76" t="str">
            <v>71665 Vaihingen</v>
          </cell>
          <cell r="F76" t="str">
            <v>Berchtold, Rolf</v>
          </cell>
          <cell r="G76" t="str">
            <v>71665 Vaihingen, Wacholderweg 7</v>
          </cell>
        </row>
        <row r="77">
          <cell r="A77">
            <v>524</v>
          </cell>
          <cell r="B77" t="str">
            <v>Best</v>
          </cell>
          <cell r="C77" t="str">
            <v>Karl</v>
          </cell>
          <cell r="D77" t="str">
            <v>Finkenstr. 10</v>
          </cell>
          <cell r="E77" t="str">
            <v>74374 Zaberfeld</v>
          </cell>
          <cell r="F77" t="str">
            <v>Best, Karl</v>
          </cell>
          <cell r="G77" t="str">
            <v>74374 Zaberfeld, Finkenstr. 10</v>
          </cell>
        </row>
        <row r="78">
          <cell r="A78">
            <v>525</v>
          </cell>
          <cell r="B78" t="str">
            <v>Binder</v>
          </cell>
          <cell r="C78" t="str">
            <v>Michael</v>
          </cell>
          <cell r="D78" t="str">
            <v>Weberstr. 35</v>
          </cell>
          <cell r="E78" t="str">
            <v>71706 Markgröningen-Unterriexingen</v>
          </cell>
          <cell r="F78" t="str">
            <v>Binder, Michael</v>
          </cell>
          <cell r="G78" t="str">
            <v>71706 Markgröningen-Unterriexingen, Weberstr. 35</v>
          </cell>
        </row>
        <row r="79">
          <cell r="A79">
            <v>526</v>
          </cell>
          <cell r="B79" t="str">
            <v>Birk</v>
          </cell>
          <cell r="C79" t="str">
            <v>Peter</v>
          </cell>
          <cell r="D79" t="str">
            <v>Augenbergweg 15</v>
          </cell>
          <cell r="E79" t="str">
            <v>75447 Sternenfels</v>
          </cell>
          <cell r="F79" t="str">
            <v>Birk, Peter</v>
          </cell>
          <cell r="G79" t="str">
            <v>75447 Sternenfels, Augenbergweg 15</v>
          </cell>
        </row>
        <row r="80">
          <cell r="A80">
            <v>527</v>
          </cell>
          <cell r="B80" t="str">
            <v>Bistrovic</v>
          </cell>
          <cell r="C80" t="str">
            <v>Gabriele</v>
          </cell>
          <cell r="D80" t="str">
            <v>Bissinger Str. 16</v>
          </cell>
          <cell r="E80" t="str">
            <v>74321 Bietigheim-Bissingen</v>
          </cell>
          <cell r="F80" t="str">
            <v>Bistrovic, Gabriele</v>
          </cell>
          <cell r="G80" t="str">
            <v>74321 Bietigheim-Bissingen, Bissinger Str. 16</v>
          </cell>
        </row>
        <row r="81">
          <cell r="A81">
            <v>528</v>
          </cell>
          <cell r="B81" t="str">
            <v>Böckle</v>
          </cell>
          <cell r="C81" t="str">
            <v>Jürgen</v>
          </cell>
          <cell r="D81" t="str">
            <v>An der Steige 4/1</v>
          </cell>
          <cell r="E81" t="str">
            <v>74343 Sachsenheim</v>
          </cell>
          <cell r="F81" t="str">
            <v>Böckle, Jürgen</v>
          </cell>
          <cell r="G81" t="str">
            <v>74343 Sachsenheim, An der Steige 4/1</v>
          </cell>
        </row>
        <row r="82">
          <cell r="A82">
            <v>529</v>
          </cell>
          <cell r="B82" t="str">
            <v>Böhm</v>
          </cell>
          <cell r="C82" t="str">
            <v>Werner</v>
          </cell>
          <cell r="D82" t="str">
            <v>Römerweg 28</v>
          </cell>
          <cell r="E82" t="str">
            <v>74343 Sachsenheim</v>
          </cell>
          <cell r="F82" t="str">
            <v>Böhm, Werner</v>
          </cell>
          <cell r="G82" t="str">
            <v>74343 Sachsenheim, Römerweg 28</v>
          </cell>
        </row>
        <row r="83">
          <cell r="A83">
            <v>530</v>
          </cell>
          <cell r="B83" t="str">
            <v>Bothe</v>
          </cell>
          <cell r="C83" t="str">
            <v>Jürgen</v>
          </cell>
          <cell r="D83" t="str">
            <v>Großsachsenheimer Str. 41</v>
          </cell>
          <cell r="E83" t="str">
            <v xml:space="preserve">74343 Sachsenheim </v>
          </cell>
          <cell r="F83" t="str">
            <v>Bothe, Jürgen</v>
          </cell>
          <cell r="G83" t="str">
            <v>74343 Sachsenheim , Großsachsenheimer Str. 41</v>
          </cell>
        </row>
        <row r="84">
          <cell r="A84">
            <v>531</v>
          </cell>
          <cell r="B84" t="str">
            <v>Bötz</v>
          </cell>
          <cell r="C84" t="str">
            <v>Michael</v>
          </cell>
          <cell r="D84" t="str">
            <v>Friedrich-Naumann-Str. 4</v>
          </cell>
          <cell r="E84" t="str">
            <v xml:space="preserve">74321 Bietigheim-Bissingen </v>
          </cell>
          <cell r="F84" t="str">
            <v>Bötz, Michael</v>
          </cell>
          <cell r="G84" t="str">
            <v>74321 Bietigheim-Bissingen , Friedrich-Naumann-Str. 4</v>
          </cell>
        </row>
        <row r="85">
          <cell r="A85">
            <v>532</v>
          </cell>
          <cell r="B85" t="str">
            <v>Brandt</v>
          </cell>
          <cell r="C85" t="str">
            <v>Martin</v>
          </cell>
          <cell r="D85" t="str">
            <v>Siebenbürger Straße 33</v>
          </cell>
          <cell r="E85" t="str">
            <v xml:space="preserve">74343 Sachsenheim </v>
          </cell>
          <cell r="F85" t="str">
            <v>Brandt, Martin</v>
          </cell>
          <cell r="G85" t="str">
            <v>74343 Sachsenheim , Siebenbürger Straße 33</v>
          </cell>
        </row>
        <row r="86">
          <cell r="A86">
            <v>533</v>
          </cell>
          <cell r="B86" t="str">
            <v>Braun</v>
          </cell>
          <cell r="C86" t="str">
            <v>Heinz</v>
          </cell>
          <cell r="D86" t="str">
            <v>Ochsenbacher Str. 41</v>
          </cell>
          <cell r="E86" t="str">
            <v xml:space="preserve">74343 Sachsenheim </v>
          </cell>
          <cell r="F86" t="str">
            <v>Braun, Heinz</v>
          </cell>
          <cell r="G86" t="str">
            <v>74343 Sachsenheim , Ochsenbacher Str. 41</v>
          </cell>
        </row>
        <row r="87">
          <cell r="A87">
            <v>534</v>
          </cell>
          <cell r="B87" t="str">
            <v>Braun</v>
          </cell>
          <cell r="C87" t="str">
            <v>Martin</v>
          </cell>
          <cell r="D87" t="str">
            <v>Querstraße 19/2</v>
          </cell>
          <cell r="E87" t="str">
            <v xml:space="preserve">74343 Sachsenheim </v>
          </cell>
          <cell r="F87" t="str">
            <v>Braun, Martin</v>
          </cell>
          <cell r="G87" t="str">
            <v>74343 Sachsenheim , Querstraße 19/2</v>
          </cell>
        </row>
        <row r="88">
          <cell r="A88">
            <v>535</v>
          </cell>
          <cell r="B88" t="str">
            <v>Braun</v>
          </cell>
          <cell r="C88" t="str">
            <v>Wolfgang</v>
          </cell>
          <cell r="D88" t="str">
            <v>Untere Zeilstr. 63</v>
          </cell>
          <cell r="E88" t="str">
            <v xml:space="preserve">74343 Sachsenheim </v>
          </cell>
          <cell r="F88" t="str">
            <v>Braun, Wolfgang</v>
          </cell>
          <cell r="G88" t="str">
            <v>74343 Sachsenheim , Untere Zeilstr. 63</v>
          </cell>
        </row>
        <row r="89">
          <cell r="A89">
            <v>536</v>
          </cell>
          <cell r="B89" t="str">
            <v>Breckner</v>
          </cell>
          <cell r="C89" t="str">
            <v>Michael</v>
          </cell>
          <cell r="D89" t="str">
            <v>Felsenkellerweg 9</v>
          </cell>
          <cell r="E89" t="str">
            <v xml:space="preserve">74321 Bietigheim-Bissingen </v>
          </cell>
          <cell r="F89" t="str">
            <v>Breckner, Michael</v>
          </cell>
          <cell r="G89" t="str">
            <v>74321 Bietigheim-Bissingen , Felsenkellerweg 9</v>
          </cell>
        </row>
        <row r="90">
          <cell r="A90">
            <v>537</v>
          </cell>
          <cell r="B90" t="str">
            <v>Brodbeck</v>
          </cell>
          <cell r="C90" t="str">
            <v>Walter</v>
          </cell>
          <cell r="D90" t="str">
            <v>Schulstr. 15</v>
          </cell>
          <cell r="E90" t="str">
            <v>74363 Güglingen-Eibensbach</v>
          </cell>
          <cell r="F90" t="str">
            <v>Brodbeck, Walter</v>
          </cell>
          <cell r="G90" t="str">
            <v>74363 Güglingen-Eibensbach, Schulstr. 15</v>
          </cell>
        </row>
        <row r="91">
          <cell r="A91">
            <v>538</v>
          </cell>
          <cell r="B91" t="str">
            <v>Brose</v>
          </cell>
          <cell r="C91" t="str">
            <v>Manfred</v>
          </cell>
          <cell r="D91" t="str">
            <v>Trollingerweg 20</v>
          </cell>
          <cell r="E91" t="str">
            <v xml:space="preserve">74392 Freudental </v>
          </cell>
          <cell r="F91" t="str">
            <v>Brose, Manfred</v>
          </cell>
          <cell r="G91" t="str">
            <v>74392 Freudental , Trollingerweg 20</v>
          </cell>
        </row>
        <row r="92">
          <cell r="A92">
            <v>539</v>
          </cell>
          <cell r="B92" t="str">
            <v>Brosi</v>
          </cell>
          <cell r="C92" t="str">
            <v>Alexander</v>
          </cell>
          <cell r="D92" t="str">
            <v>Wiesenstr. 20</v>
          </cell>
          <cell r="E92" t="str">
            <v>74343 Sachsenheim</v>
          </cell>
          <cell r="F92" t="str">
            <v>Brosi, Alexander</v>
          </cell>
          <cell r="G92" t="str">
            <v>74343 Sachsenheim, Wiesenstr. 20</v>
          </cell>
        </row>
        <row r="93">
          <cell r="A93">
            <v>540</v>
          </cell>
          <cell r="B93" t="str">
            <v>Bruno</v>
          </cell>
          <cell r="C93" t="str">
            <v>Francesco</v>
          </cell>
          <cell r="D93" t="str">
            <v>Lauffener Str. 43</v>
          </cell>
          <cell r="E93" t="str">
            <v xml:space="preserve">74336 Brackenheim </v>
          </cell>
          <cell r="F93" t="str">
            <v>Bruno, Francesco</v>
          </cell>
          <cell r="G93" t="str">
            <v>74336 Brackenheim , Lauffener Str. 43</v>
          </cell>
        </row>
        <row r="94">
          <cell r="A94">
            <v>541</v>
          </cell>
          <cell r="B94" t="str">
            <v>Buch</v>
          </cell>
          <cell r="C94" t="str">
            <v>Armin</v>
          </cell>
          <cell r="D94" t="str">
            <v>Austr. 8</v>
          </cell>
          <cell r="E94" t="str">
            <v xml:space="preserve">74343 Sachsenheim </v>
          </cell>
          <cell r="F94" t="str">
            <v>Buch, Armin</v>
          </cell>
          <cell r="G94" t="str">
            <v>74343 Sachsenheim , Austr. 8</v>
          </cell>
        </row>
        <row r="95">
          <cell r="A95">
            <v>542</v>
          </cell>
          <cell r="B95" t="str">
            <v>Büdenbender</v>
          </cell>
          <cell r="C95" t="str">
            <v>Andreas</v>
          </cell>
          <cell r="D95" t="str">
            <v>Michaelsbergweg 19</v>
          </cell>
          <cell r="E95" t="str">
            <v xml:space="preserve">74392 Freudental </v>
          </cell>
          <cell r="F95" t="str">
            <v>Büdenbender, Andreas</v>
          </cell>
          <cell r="G95" t="str">
            <v>74392 Freudental , Michaelsbergweg 19</v>
          </cell>
        </row>
        <row r="96">
          <cell r="A96">
            <v>543</v>
          </cell>
          <cell r="B96" t="str">
            <v>Burgäzy</v>
          </cell>
          <cell r="C96" t="str">
            <v>Manfred</v>
          </cell>
          <cell r="D96" t="str">
            <v>Mühlstr. 37</v>
          </cell>
          <cell r="E96" t="str">
            <v xml:space="preserve">74397 Pfaffenhofen </v>
          </cell>
          <cell r="F96" t="str">
            <v>Burgäzy, Manfred</v>
          </cell>
          <cell r="G96" t="str">
            <v>74397 Pfaffenhofen , Mühlstr. 37</v>
          </cell>
        </row>
        <row r="97">
          <cell r="A97">
            <v>544</v>
          </cell>
          <cell r="B97" t="str">
            <v>Busch</v>
          </cell>
          <cell r="C97" t="str">
            <v>Oliver</v>
          </cell>
          <cell r="D97" t="str">
            <v>Mühlstr. 17</v>
          </cell>
          <cell r="E97" t="str">
            <v xml:space="preserve">71665 Vaihingen an der Enz </v>
          </cell>
          <cell r="F97" t="str">
            <v>Busch, Oliver</v>
          </cell>
          <cell r="G97" t="str">
            <v>71665 Vaihingen an der Enz , Mühlstr. 17</v>
          </cell>
        </row>
        <row r="98">
          <cell r="A98">
            <v>545</v>
          </cell>
          <cell r="B98" t="str">
            <v>Cannao</v>
          </cell>
          <cell r="C98" t="str">
            <v>Nicola</v>
          </cell>
          <cell r="D98" t="str">
            <v>Hans-Sachs-Straße 1</v>
          </cell>
          <cell r="E98" t="str">
            <v>74343 Sachsenheim</v>
          </cell>
          <cell r="F98" t="str">
            <v>Cannao, Nicola</v>
          </cell>
          <cell r="G98" t="str">
            <v>74343 Sachsenheim, Hans-Sachs-Straße 1</v>
          </cell>
        </row>
        <row r="99">
          <cell r="A99">
            <v>546</v>
          </cell>
          <cell r="B99" t="str">
            <v>Clark</v>
          </cell>
          <cell r="C99" t="str">
            <v>Desiree</v>
          </cell>
          <cell r="D99" t="str">
            <v>Häfnerstr. 47</v>
          </cell>
          <cell r="E99" t="str">
            <v xml:space="preserve">74343 Sachsenheim </v>
          </cell>
          <cell r="F99" t="str">
            <v>Clark, Desiree</v>
          </cell>
          <cell r="G99" t="str">
            <v>74343 Sachsenheim , Häfnerstr. 47</v>
          </cell>
        </row>
        <row r="100">
          <cell r="A100">
            <v>547</v>
          </cell>
          <cell r="B100" t="str">
            <v>D'Angelo</v>
          </cell>
          <cell r="C100" t="str">
            <v>Maurizio</v>
          </cell>
          <cell r="D100" t="str">
            <v>Lessingstr. 3</v>
          </cell>
          <cell r="E100" t="str">
            <v>71706 Markgröningen-Unterriexingen</v>
          </cell>
          <cell r="F100" t="str">
            <v>D'Angelo, Maurizio</v>
          </cell>
          <cell r="G100" t="str">
            <v>71706 Markgröningen-Unterriexingen, Lessingstr. 3</v>
          </cell>
        </row>
        <row r="101">
          <cell r="A101">
            <v>548</v>
          </cell>
          <cell r="B101" t="str">
            <v>Daschke</v>
          </cell>
          <cell r="C101" t="str">
            <v>Rudolf</v>
          </cell>
          <cell r="D101" t="str">
            <v>Talstr. 4/1</v>
          </cell>
          <cell r="E101" t="str">
            <v>71711 Steinheim</v>
          </cell>
          <cell r="F101" t="str">
            <v>Daschke, Rudolf</v>
          </cell>
          <cell r="G101" t="str">
            <v>71711 Steinheim, Talstr. 4/1</v>
          </cell>
        </row>
        <row r="102">
          <cell r="A102">
            <v>549</v>
          </cell>
          <cell r="B102" t="str">
            <v>Deigner</v>
          </cell>
          <cell r="C102" t="str">
            <v>Karl-Heinz</v>
          </cell>
          <cell r="D102" t="str">
            <v>Im Krummenland 24</v>
          </cell>
          <cell r="E102" t="str">
            <v xml:space="preserve">74343 Sachsenheim </v>
          </cell>
          <cell r="F102" t="str">
            <v>Deigner, Karl-Heinz</v>
          </cell>
          <cell r="G102" t="str">
            <v>74343 Sachsenheim , Im Krummenland 24</v>
          </cell>
        </row>
        <row r="103">
          <cell r="A103">
            <v>550</v>
          </cell>
          <cell r="B103" t="str">
            <v>Dietterle</v>
          </cell>
          <cell r="C103" t="str">
            <v>Harald</v>
          </cell>
          <cell r="D103" t="str">
            <v>Hachelweg 3</v>
          </cell>
          <cell r="E103" t="str">
            <v>74343 Sachsenheim</v>
          </cell>
          <cell r="F103" t="str">
            <v>Dietterle, Harald</v>
          </cell>
          <cell r="G103" t="str">
            <v>74343 Sachsenheim, Hachelweg 3</v>
          </cell>
        </row>
        <row r="104">
          <cell r="A104">
            <v>551</v>
          </cell>
          <cell r="B104" t="str">
            <v>Dinkel</v>
          </cell>
          <cell r="C104" t="str">
            <v>Joachim</v>
          </cell>
          <cell r="D104" t="str">
            <v>Bietigheimer Str. 9</v>
          </cell>
          <cell r="E104" t="str">
            <v>74343 Sachsenheim</v>
          </cell>
          <cell r="F104" t="str">
            <v>Dinkel, Joachim</v>
          </cell>
          <cell r="G104" t="str">
            <v>74343 Sachsenheim, Bietigheimer Str. 9</v>
          </cell>
        </row>
        <row r="105">
          <cell r="A105">
            <v>552</v>
          </cell>
          <cell r="B105" t="str">
            <v>Dreizler</v>
          </cell>
          <cell r="C105" t="str">
            <v>Matthias</v>
          </cell>
          <cell r="D105" t="str">
            <v>Kirchbergstr. 13/1</v>
          </cell>
          <cell r="E105" t="str">
            <v xml:space="preserve">74343 Sachsenheim </v>
          </cell>
          <cell r="F105" t="str">
            <v>Dreizler, Matthias</v>
          </cell>
          <cell r="G105" t="str">
            <v>74343 Sachsenheim , Kirchbergstr. 13/1</v>
          </cell>
        </row>
        <row r="106">
          <cell r="A106">
            <v>553</v>
          </cell>
          <cell r="B106" t="str">
            <v>Düx</v>
          </cell>
          <cell r="C106" t="str">
            <v>Karl-Heinz</v>
          </cell>
          <cell r="D106" t="str">
            <v>Gündelbacher Str. 24</v>
          </cell>
          <cell r="E106" t="str">
            <v>74343 Sachsenheim</v>
          </cell>
          <cell r="F106" t="str">
            <v>Düx, Karl-Heinz</v>
          </cell>
          <cell r="G106" t="str">
            <v>74343 Sachsenheim, Gündelbacher Str. 24</v>
          </cell>
        </row>
        <row r="107">
          <cell r="A107">
            <v>554</v>
          </cell>
          <cell r="B107" t="str">
            <v>Eberle</v>
          </cell>
          <cell r="C107" t="str">
            <v>Markus</v>
          </cell>
          <cell r="D107" t="str">
            <v>Kernerstr. 17</v>
          </cell>
          <cell r="E107" t="str">
            <v xml:space="preserve">74343 Sachsenheim </v>
          </cell>
          <cell r="F107" t="str">
            <v>Eberle, Markus</v>
          </cell>
          <cell r="G107" t="str">
            <v>74343 Sachsenheim , Kernerstr. 17</v>
          </cell>
        </row>
        <row r="108">
          <cell r="A108">
            <v>555</v>
          </cell>
          <cell r="B108" t="str">
            <v>Eckert</v>
          </cell>
          <cell r="C108" t="str">
            <v>Reinhold</v>
          </cell>
          <cell r="D108" t="str">
            <v>In den Beeten 112</v>
          </cell>
          <cell r="E108" t="str">
            <v xml:space="preserve">74379 Ingersheim </v>
          </cell>
          <cell r="F108" t="str">
            <v>Eckert, Reinhold</v>
          </cell>
          <cell r="G108" t="str">
            <v>74379 Ingersheim , In den Beeten 112</v>
          </cell>
        </row>
        <row r="109">
          <cell r="A109">
            <v>556</v>
          </cell>
          <cell r="B109" t="str">
            <v>Eggert</v>
          </cell>
          <cell r="C109" t="str">
            <v>Marcel</v>
          </cell>
          <cell r="D109" t="str">
            <v>Tiefengasse 19</v>
          </cell>
          <cell r="E109" t="str">
            <v>74379 Ingersheim</v>
          </cell>
          <cell r="F109" t="str">
            <v>Eggert, Marcel</v>
          </cell>
          <cell r="G109" t="str">
            <v>74379 Ingersheim, Tiefengasse 19</v>
          </cell>
        </row>
        <row r="110">
          <cell r="A110">
            <v>557</v>
          </cell>
          <cell r="B110" t="str">
            <v>Eisenbeiß</v>
          </cell>
          <cell r="C110" t="str">
            <v>Rolf</v>
          </cell>
          <cell r="D110" t="str">
            <v>Rinnenstr. 32</v>
          </cell>
          <cell r="E110" t="str">
            <v xml:space="preserve">74343 Sachsenheim </v>
          </cell>
          <cell r="F110" t="str">
            <v>Eisenbeiß, Rolf</v>
          </cell>
          <cell r="G110" t="str">
            <v>74343 Sachsenheim , Rinnenstr. 32</v>
          </cell>
        </row>
        <row r="111">
          <cell r="A111">
            <v>558</v>
          </cell>
          <cell r="B111" t="str">
            <v>Elischer</v>
          </cell>
          <cell r="C111" t="str">
            <v>Hans</v>
          </cell>
          <cell r="D111" t="str">
            <v>Lindenstraße 11</v>
          </cell>
          <cell r="E111" t="str">
            <v>74321 Bietigheim-Bissingen</v>
          </cell>
          <cell r="F111" t="str">
            <v>Elischer, Hans</v>
          </cell>
          <cell r="G111" t="str">
            <v>74321 Bietigheim-Bissingen, Lindenstraße 11</v>
          </cell>
        </row>
        <row r="112">
          <cell r="A112">
            <v>559</v>
          </cell>
          <cell r="B112" t="str">
            <v>Enchelmaier</v>
          </cell>
          <cell r="C112" t="str">
            <v>Erich</v>
          </cell>
          <cell r="D112" t="str">
            <v>An der Steige 86/1</v>
          </cell>
          <cell r="E112" t="str">
            <v xml:space="preserve">74343 Sachsenheim </v>
          </cell>
          <cell r="F112" t="str">
            <v>Enchelmaier, Erich</v>
          </cell>
          <cell r="G112" t="str">
            <v>74343 Sachsenheim , An der Steige 86/1</v>
          </cell>
        </row>
        <row r="113">
          <cell r="A113">
            <v>560</v>
          </cell>
          <cell r="B113" t="str">
            <v>Erb</v>
          </cell>
          <cell r="C113" t="str">
            <v>Frank</v>
          </cell>
          <cell r="D113" t="str">
            <v>Trollingerweg 26</v>
          </cell>
          <cell r="E113" t="str">
            <v>74343 Sachsenheim</v>
          </cell>
          <cell r="F113" t="str">
            <v>Erb, Frank</v>
          </cell>
          <cell r="G113" t="str">
            <v>74343 Sachsenheim, Trollingerweg 26</v>
          </cell>
        </row>
        <row r="114">
          <cell r="A114">
            <v>561</v>
          </cell>
          <cell r="B114" t="str">
            <v>Erwerle</v>
          </cell>
          <cell r="C114" t="str">
            <v>Horst</v>
          </cell>
          <cell r="D114" t="str">
            <v>Rinnenstr. 44</v>
          </cell>
          <cell r="E114" t="str">
            <v xml:space="preserve">74343 Sachsenheim </v>
          </cell>
          <cell r="F114" t="str">
            <v>Erwerle, Horst</v>
          </cell>
          <cell r="G114" t="str">
            <v>74343 Sachsenheim , Rinnenstr. 44</v>
          </cell>
        </row>
        <row r="115">
          <cell r="A115">
            <v>562</v>
          </cell>
          <cell r="B115" t="str">
            <v>Espenner</v>
          </cell>
          <cell r="C115" t="str">
            <v>Uwe</v>
          </cell>
          <cell r="D115" t="str">
            <v>Kastanienweg 8</v>
          </cell>
          <cell r="E115" t="str">
            <v>71739 Oberriexingen</v>
          </cell>
          <cell r="F115" t="str">
            <v>Espenner, Uwe</v>
          </cell>
          <cell r="G115" t="str">
            <v>71739 Oberriexingen, Kastanienweg 8</v>
          </cell>
        </row>
        <row r="116">
          <cell r="A116">
            <v>563</v>
          </cell>
          <cell r="B116" t="str">
            <v>Essich</v>
          </cell>
          <cell r="C116" t="str">
            <v>Wolfgang</v>
          </cell>
          <cell r="D116" t="str">
            <v>Torstr. 3/2</v>
          </cell>
          <cell r="E116" t="str">
            <v xml:space="preserve">74343 Sachsenheim </v>
          </cell>
          <cell r="F116" t="str">
            <v>Essich, Wolfgang</v>
          </cell>
          <cell r="G116" t="str">
            <v>74343 Sachsenheim , Torstr. 3/2</v>
          </cell>
        </row>
        <row r="117">
          <cell r="A117">
            <v>564</v>
          </cell>
          <cell r="B117" t="str">
            <v>Euteneuer-Wolf</v>
          </cell>
          <cell r="C117" t="str">
            <v>Dirk</v>
          </cell>
          <cell r="D117" t="str">
            <v>Rieslingweg 11</v>
          </cell>
          <cell r="E117" t="str">
            <v>74321 Bietigheim-Bissingen</v>
          </cell>
          <cell r="F117" t="str">
            <v>Euteneuer-Wolf, Dirk</v>
          </cell>
          <cell r="G117" t="str">
            <v>74321 Bietigheim-Bissingen, Rieslingweg 11</v>
          </cell>
        </row>
        <row r="118">
          <cell r="A118">
            <v>565</v>
          </cell>
          <cell r="B118" t="str">
            <v>Fehre</v>
          </cell>
          <cell r="C118" t="str">
            <v>Andreas</v>
          </cell>
          <cell r="D118" t="str">
            <v>Bietigheimer Str. 1</v>
          </cell>
          <cell r="E118" t="str">
            <v>74321 Bietigheim-Bissingen</v>
          </cell>
          <cell r="F118" t="str">
            <v>Fehre, Andreas</v>
          </cell>
          <cell r="G118" t="str">
            <v>74321 Bietigheim-Bissingen, Bietigheimer Str. 1</v>
          </cell>
        </row>
        <row r="119">
          <cell r="A119">
            <v>566</v>
          </cell>
          <cell r="B119" t="str">
            <v>Fellger</v>
          </cell>
          <cell r="C119" t="str">
            <v>Andreas</v>
          </cell>
          <cell r="D119" t="str">
            <v>Schwälbenhalde 47</v>
          </cell>
          <cell r="E119" t="str">
            <v xml:space="preserve">74354 Besigheim </v>
          </cell>
          <cell r="F119" t="str">
            <v>Fellger, Andreas</v>
          </cell>
          <cell r="G119" t="str">
            <v>74354 Besigheim , Schwälbenhalde 47</v>
          </cell>
        </row>
        <row r="120">
          <cell r="A120">
            <v>567</v>
          </cell>
          <cell r="B120" t="str">
            <v>Fischer</v>
          </cell>
          <cell r="C120" t="str">
            <v>Richard</v>
          </cell>
          <cell r="D120" t="str">
            <v>Berntalstr. 75</v>
          </cell>
          <cell r="E120" t="str">
            <v xml:space="preserve">74343 Sachsenheim </v>
          </cell>
          <cell r="F120" t="str">
            <v>Fischer, Richard</v>
          </cell>
          <cell r="G120" t="str">
            <v>74343 Sachsenheim , Berntalstr. 75</v>
          </cell>
        </row>
        <row r="121">
          <cell r="A121">
            <v>568</v>
          </cell>
          <cell r="B121" t="str">
            <v>Fischer</v>
          </cell>
          <cell r="C121" t="str">
            <v>Horst</v>
          </cell>
          <cell r="D121" t="str">
            <v>Kirchbergstr. 19</v>
          </cell>
          <cell r="E121" t="str">
            <v>74343 Sachsenheim</v>
          </cell>
          <cell r="F121" t="str">
            <v>Fischer, Horst</v>
          </cell>
          <cell r="G121" t="str">
            <v>74343 Sachsenheim, Kirchbergstr. 19</v>
          </cell>
        </row>
        <row r="122">
          <cell r="A122">
            <v>569</v>
          </cell>
          <cell r="B122" t="str">
            <v>Fischer</v>
          </cell>
          <cell r="C122" t="str">
            <v>Michael</v>
          </cell>
          <cell r="D122" t="str">
            <v>An der Steige 1</v>
          </cell>
          <cell r="E122" t="str">
            <v xml:space="preserve">74343 Sachsenheim </v>
          </cell>
          <cell r="F122" t="str">
            <v>Fischer, Michael</v>
          </cell>
          <cell r="G122" t="str">
            <v>74343 Sachsenheim , An der Steige 1</v>
          </cell>
        </row>
        <row r="123">
          <cell r="A123">
            <v>570</v>
          </cell>
          <cell r="B123" t="str">
            <v>Fischer</v>
          </cell>
          <cell r="C123" t="str">
            <v>Richard</v>
          </cell>
          <cell r="D123" t="str">
            <v>Berntalstr. 75</v>
          </cell>
          <cell r="E123" t="str">
            <v>74343 Sachsenheim</v>
          </cell>
          <cell r="F123" t="str">
            <v>Fischer, Richard</v>
          </cell>
          <cell r="G123" t="str">
            <v>74343 Sachsenheim, Berntalstr. 75</v>
          </cell>
        </row>
        <row r="124">
          <cell r="A124">
            <v>571</v>
          </cell>
          <cell r="B124" t="str">
            <v>Flammer</v>
          </cell>
          <cell r="C124" t="str">
            <v>Hubert</v>
          </cell>
          <cell r="D124" t="str">
            <v>Seestr. 42</v>
          </cell>
          <cell r="E124" t="str">
            <v xml:space="preserve">74392 Freudental </v>
          </cell>
          <cell r="F124" t="str">
            <v>Flammer, Hubert</v>
          </cell>
          <cell r="G124" t="str">
            <v>74392 Freudental , Seestr. 42</v>
          </cell>
        </row>
        <row r="125">
          <cell r="A125">
            <v>572</v>
          </cell>
          <cell r="B125" t="str">
            <v>Foisel</v>
          </cell>
          <cell r="C125" t="str">
            <v>Dieter</v>
          </cell>
          <cell r="D125" t="str">
            <v>Großsachsenheimer Straße 21</v>
          </cell>
          <cell r="E125" t="str">
            <v>74372 Sersheim</v>
          </cell>
          <cell r="F125" t="str">
            <v>Foisel, Dieter</v>
          </cell>
          <cell r="G125" t="str">
            <v>74372 Sersheim, Großsachsenheimer Straße 21</v>
          </cell>
        </row>
        <row r="126">
          <cell r="A126">
            <v>573</v>
          </cell>
          <cell r="B126" t="str">
            <v>Frank</v>
          </cell>
          <cell r="C126" t="str">
            <v>Daniel</v>
          </cell>
          <cell r="D126" t="str">
            <v>Kelterstr. 1</v>
          </cell>
          <cell r="E126" t="str">
            <v xml:space="preserve">74343 Sachsenheim </v>
          </cell>
          <cell r="F126" t="str">
            <v>Frank, Daniel</v>
          </cell>
          <cell r="G126" t="str">
            <v>74343 Sachsenheim , Kelterstr. 1</v>
          </cell>
        </row>
        <row r="127">
          <cell r="A127">
            <v>574</v>
          </cell>
          <cell r="B127" t="str">
            <v>Frank</v>
          </cell>
          <cell r="C127" t="str">
            <v>Martin</v>
          </cell>
          <cell r="D127" t="str">
            <v>Trollingerweg 15</v>
          </cell>
          <cell r="E127" t="str">
            <v>74343 Sachsenheim</v>
          </cell>
          <cell r="F127" t="str">
            <v>Frank, Martin</v>
          </cell>
          <cell r="G127" t="str">
            <v>74343 Sachsenheim, Trollingerweg 15</v>
          </cell>
        </row>
        <row r="128">
          <cell r="A128">
            <v>575</v>
          </cell>
          <cell r="B128" t="str">
            <v>Fröhlich</v>
          </cell>
          <cell r="C128" t="str">
            <v>Kurt-Günther</v>
          </cell>
          <cell r="D128" t="str">
            <v>Berntalstr. 34</v>
          </cell>
          <cell r="E128" t="str">
            <v xml:space="preserve">74343 Sachsenheim </v>
          </cell>
          <cell r="F128" t="str">
            <v>Fröhlich, Kurt-Günther</v>
          </cell>
          <cell r="G128" t="str">
            <v>74343 Sachsenheim , Berntalstr. 34</v>
          </cell>
        </row>
        <row r="129">
          <cell r="A129">
            <v>576</v>
          </cell>
          <cell r="B129" t="str">
            <v>Fröhlich</v>
          </cell>
          <cell r="C129" t="str">
            <v>Kurt</v>
          </cell>
          <cell r="D129" t="str">
            <v>Berntalstr. 32</v>
          </cell>
          <cell r="E129" t="str">
            <v>74343 Sachsenheim</v>
          </cell>
          <cell r="F129" t="str">
            <v>Fröhlich, Kurt</v>
          </cell>
          <cell r="G129" t="str">
            <v>74343 Sachsenheim, Berntalstr. 32</v>
          </cell>
        </row>
        <row r="130">
          <cell r="A130">
            <v>577</v>
          </cell>
          <cell r="B130" t="str">
            <v>Frölich</v>
          </cell>
          <cell r="C130" t="str">
            <v>Werner</v>
          </cell>
          <cell r="D130" t="str">
            <v>Spatzenäckerweg 6</v>
          </cell>
          <cell r="E130" t="str">
            <v xml:space="preserve">74321 Bietigheim-Bissingen </v>
          </cell>
          <cell r="F130" t="str">
            <v>Frölich, Werner</v>
          </cell>
          <cell r="G130" t="str">
            <v>74321 Bietigheim-Bissingen , Spatzenäckerweg 6</v>
          </cell>
        </row>
        <row r="131">
          <cell r="A131">
            <v>578</v>
          </cell>
          <cell r="B131" t="str">
            <v>Frölich</v>
          </cell>
          <cell r="C131" t="str">
            <v>Thomas</v>
          </cell>
          <cell r="D131" t="str">
            <v>Rosenstr. 5</v>
          </cell>
          <cell r="E131" t="str">
            <v>74343 Sachsenheim</v>
          </cell>
          <cell r="F131" t="str">
            <v>Frölich, Thomas</v>
          </cell>
          <cell r="G131" t="str">
            <v>74343 Sachsenheim, Rosenstr. 5</v>
          </cell>
        </row>
        <row r="132">
          <cell r="A132">
            <v>579</v>
          </cell>
          <cell r="B132" t="str">
            <v>Frölich</v>
          </cell>
          <cell r="C132" t="str">
            <v>Werner</v>
          </cell>
          <cell r="D132" t="str">
            <v>Spatzenäckerweg 6</v>
          </cell>
          <cell r="E132" t="str">
            <v>74321 Bietigheim-Bissingen</v>
          </cell>
          <cell r="F132" t="str">
            <v>Frölich, Werner</v>
          </cell>
          <cell r="G132" t="str">
            <v>74321 Bietigheim-Bissingen, Spatzenäckerweg 6</v>
          </cell>
        </row>
        <row r="133">
          <cell r="A133">
            <v>580</v>
          </cell>
          <cell r="B133" t="str">
            <v>Funk</v>
          </cell>
          <cell r="C133" t="str">
            <v>Matthias</v>
          </cell>
          <cell r="D133" t="str">
            <v>Baumbachstr. 22</v>
          </cell>
          <cell r="E133" t="str">
            <v>74391 Besigheim</v>
          </cell>
          <cell r="F133" t="str">
            <v>Funk, Matthias</v>
          </cell>
          <cell r="G133" t="str">
            <v>74391 Besigheim, Baumbachstr. 22</v>
          </cell>
        </row>
        <row r="134">
          <cell r="A134">
            <v>581</v>
          </cell>
          <cell r="B134" t="str">
            <v>Funke</v>
          </cell>
          <cell r="C134" t="str">
            <v>Thomas</v>
          </cell>
          <cell r="D134" t="str">
            <v>Schlehenweg 15</v>
          </cell>
          <cell r="E134" t="str">
            <v>74363 Güglingen</v>
          </cell>
          <cell r="F134" t="str">
            <v>Funke, Thomas</v>
          </cell>
          <cell r="G134" t="str">
            <v>74363 Güglingen, Schlehenweg 15</v>
          </cell>
        </row>
        <row r="135">
          <cell r="A135">
            <v>582</v>
          </cell>
          <cell r="B135" t="str">
            <v>Galenziok</v>
          </cell>
          <cell r="C135" t="str">
            <v>Thomas</v>
          </cell>
          <cell r="D135" t="str">
            <v>Goethestr. 30</v>
          </cell>
          <cell r="E135" t="str">
            <v xml:space="preserve">74372 Sersheim </v>
          </cell>
          <cell r="F135" t="str">
            <v>Galenziok, Thomas</v>
          </cell>
          <cell r="G135" t="str">
            <v>74372 Sersheim , Goethestr. 30</v>
          </cell>
        </row>
        <row r="136">
          <cell r="A136">
            <v>583</v>
          </cell>
          <cell r="B136" t="str">
            <v>Gebert</v>
          </cell>
          <cell r="C136" t="str">
            <v>Matthias</v>
          </cell>
          <cell r="D136" t="str">
            <v>Mozartstr. 8</v>
          </cell>
          <cell r="E136" t="str">
            <v>74363 Güglingen</v>
          </cell>
          <cell r="F136" t="str">
            <v>Gebert, Matthias</v>
          </cell>
          <cell r="G136" t="str">
            <v>74363 Güglingen, Mozartstr. 8</v>
          </cell>
        </row>
        <row r="137">
          <cell r="A137">
            <v>584</v>
          </cell>
          <cell r="B137" t="str">
            <v>Geiger</v>
          </cell>
          <cell r="C137" t="str">
            <v>Bernhard</v>
          </cell>
          <cell r="D137" t="str">
            <v>Im Erlengrund 9</v>
          </cell>
          <cell r="E137" t="str">
            <v xml:space="preserve">74321 Bietigheim-Bissingen </v>
          </cell>
          <cell r="F137" t="str">
            <v>Geiger, Bernhard</v>
          </cell>
          <cell r="G137" t="str">
            <v>74321 Bietigheim-Bissingen , Im Erlengrund 9</v>
          </cell>
        </row>
        <row r="138">
          <cell r="A138">
            <v>585</v>
          </cell>
          <cell r="B138" t="str">
            <v>Gellhaus</v>
          </cell>
          <cell r="C138" t="str">
            <v>Thomas</v>
          </cell>
          <cell r="D138" t="str">
            <v>Gartenstr. 3</v>
          </cell>
          <cell r="E138" t="str">
            <v xml:space="preserve">74392 Freudental </v>
          </cell>
          <cell r="F138" t="str">
            <v>Gellhaus, Thomas</v>
          </cell>
          <cell r="G138" t="str">
            <v>74392 Freudental , Gartenstr. 3</v>
          </cell>
        </row>
        <row r="139">
          <cell r="A139">
            <v>586</v>
          </cell>
          <cell r="B139" t="str">
            <v>Gennert</v>
          </cell>
          <cell r="C139" t="str">
            <v>Malte</v>
          </cell>
          <cell r="D139" t="str">
            <v>Buchenstr. 7</v>
          </cell>
          <cell r="E139" t="str">
            <v>74343 Sachsenheim</v>
          </cell>
          <cell r="F139" t="str">
            <v>Gennert, Malte</v>
          </cell>
          <cell r="G139" t="str">
            <v>74343 Sachsenheim, Buchenstr. 7</v>
          </cell>
        </row>
        <row r="140">
          <cell r="A140">
            <v>587</v>
          </cell>
          <cell r="B140" t="str">
            <v>Gerlacher</v>
          </cell>
          <cell r="C140" t="str">
            <v>Willi</v>
          </cell>
          <cell r="D140" t="str">
            <v>Gallenmichelgasse 5</v>
          </cell>
          <cell r="E140" t="str">
            <v xml:space="preserve">74343 Sachsenheim </v>
          </cell>
          <cell r="F140" t="str">
            <v>Gerlacher, Willi</v>
          </cell>
          <cell r="G140" t="str">
            <v>74343 Sachsenheim , Gallenmichelgasse 5</v>
          </cell>
        </row>
        <row r="141">
          <cell r="A141">
            <v>588</v>
          </cell>
          <cell r="B141" t="str">
            <v>Gerne</v>
          </cell>
          <cell r="C141" t="str">
            <v>Erwin</v>
          </cell>
          <cell r="D141" t="str">
            <v>Knieselweg 16</v>
          </cell>
          <cell r="E141" t="str">
            <v>71665 Vaihingen</v>
          </cell>
          <cell r="F141" t="str">
            <v>Gerne, Erwin</v>
          </cell>
          <cell r="G141" t="str">
            <v>71665 Vaihingen, Knieselweg 16</v>
          </cell>
        </row>
        <row r="142">
          <cell r="A142">
            <v>589</v>
          </cell>
          <cell r="B142" t="str">
            <v>Gleissner</v>
          </cell>
          <cell r="C142" t="str">
            <v>Hartmut</v>
          </cell>
          <cell r="D142" t="str">
            <v>Hauptstr. 37</v>
          </cell>
          <cell r="E142" t="str">
            <v>74369 Löchgau</v>
          </cell>
          <cell r="F142" t="str">
            <v>Gleissner, Hartmut</v>
          </cell>
          <cell r="G142" t="str">
            <v>74369 Löchgau, Hauptstr. 37</v>
          </cell>
        </row>
        <row r="143">
          <cell r="A143">
            <v>590</v>
          </cell>
          <cell r="B143" t="str">
            <v>Glenk</v>
          </cell>
          <cell r="C143" t="str">
            <v>Fritz</v>
          </cell>
          <cell r="D143" t="str">
            <v>Friedhofweg 6</v>
          </cell>
          <cell r="E143" t="str">
            <v xml:space="preserve">74372 Sersheim </v>
          </cell>
          <cell r="F143" t="str">
            <v>Glenk, Fritz</v>
          </cell>
          <cell r="G143" t="str">
            <v>74372 Sersheim , Friedhofweg 6</v>
          </cell>
        </row>
        <row r="144">
          <cell r="A144">
            <v>591</v>
          </cell>
          <cell r="B144" t="str">
            <v>Glenk</v>
          </cell>
          <cell r="C144" t="str">
            <v>Alfred</v>
          </cell>
          <cell r="D144" t="str">
            <v>Äußerer Schloßhof 6/1</v>
          </cell>
          <cell r="E144" t="str">
            <v xml:space="preserve">74343 Sachsenheim </v>
          </cell>
          <cell r="F144" t="str">
            <v>Glenk, Alfred</v>
          </cell>
          <cell r="G144" t="str">
            <v>74343 Sachsenheim , Äußerer Schloßhof 6/1</v>
          </cell>
        </row>
        <row r="145">
          <cell r="A145">
            <v>592</v>
          </cell>
          <cell r="B145" t="str">
            <v>Gögel</v>
          </cell>
          <cell r="C145" t="str">
            <v>Dieter</v>
          </cell>
          <cell r="D145" t="str">
            <v>Untere Au 35</v>
          </cell>
          <cell r="E145" t="str">
            <v>74343 Sachsenheim</v>
          </cell>
          <cell r="F145" t="str">
            <v>Gögel, Dieter</v>
          </cell>
          <cell r="G145" t="str">
            <v>74343 Sachsenheim, Untere Au 35</v>
          </cell>
        </row>
        <row r="146">
          <cell r="A146">
            <v>593</v>
          </cell>
          <cell r="B146" t="str">
            <v>Gottschling</v>
          </cell>
          <cell r="C146" t="str">
            <v>Jürgen</v>
          </cell>
          <cell r="D146" t="str">
            <v>Zeppelinstr. 30</v>
          </cell>
          <cell r="E146" t="str">
            <v xml:space="preserve">71732 Tamm </v>
          </cell>
          <cell r="F146" t="str">
            <v>Gottschling, Jürgen</v>
          </cell>
          <cell r="G146" t="str">
            <v>71732 Tamm , Zeppelinstr. 30</v>
          </cell>
        </row>
        <row r="147">
          <cell r="A147">
            <v>594</v>
          </cell>
          <cell r="B147" t="str">
            <v>Graham</v>
          </cell>
          <cell r="C147" t="str">
            <v>Ingrid</v>
          </cell>
          <cell r="D147" t="str">
            <v>Braunäckerstr. 14</v>
          </cell>
          <cell r="E147" t="str">
            <v>74343 Sachsenheim</v>
          </cell>
          <cell r="F147" t="str">
            <v>Graham, Ingrid</v>
          </cell>
          <cell r="G147" t="str">
            <v>74343 Sachsenheim, Braunäckerstr. 14</v>
          </cell>
        </row>
        <row r="148">
          <cell r="A148">
            <v>595</v>
          </cell>
          <cell r="B148" t="str">
            <v>Gräther</v>
          </cell>
          <cell r="C148" t="str">
            <v>Klaus</v>
          </cell>
          <cell r="D148" t="str">
            <v>Breslauer Str. 32</v>
          </cell>
          <cell r="E148" t="str">
            <v>74372 Sersheim</v>
          </cell>
          <cell r="F148" t="str">
            <v>Gräther, Klaus</v>
          </cell>
          <cell r="G148" t="str">
            <v>74372 Sersheim, Breslauer Str. 32</v>
          </cell>
        </row>
        <row r="149">
          <cell r="A149">
            <v>596</v>
          </cell>
          <cell r="B149" t="str">
            <v>Grau</v>
          </cell>
          <cell r="C149" t="str">
            <v>Herbert</v>
          </cell>
          <cell r="D149" t="str">
            <v>Töpfergasse 7</v>
          </cell>
          <cell r="E149" t="str">
            <v xml:space="preserve">74343 Sachsenheim </v>
          </cell>
          <cell r="F149" t="str">
            <v>Grau, Herbert</v>
          </cell>
          <cell r="G149" t="str">
            <v>74343 Sachsenheim , Töpfergasse 7</v>
          </cell>
        </row>
        <row r="150">
          <cell r="A150">
            <v>597</v>
          </cell>
          <cell r="B150" t="str">
            <v>Grimme</v>
          </cell>
          <cell r="C150" t="str">
            <v>Rudolf</v>
          </cell>
          <cell r="D150" t="str">
            <v>Eichenwaldstr. 67/1</v>
          </cell>
          <cell r="E150" t="str">
            <v>75428 Illingen</v>
          </cell>
          <cell r="F150" t="str">
            <v>Grimme, Rudolf</v>
          </cell>
          <cell r="G150" t="str">
            <v>75428 Illingen, Eichenwaldstr. 67/1</v>
          </cell>
        </row>
        <row r="151">
          <cell r="A151">
            <v>598</v>
          </cell>
          <cell r="B151" t="str">
            <v>Gruber</v>
          </cell>
          <cell r="C151" t="str">
            <v>Roland</v>
          </cell>
          <cell r="D151" t="str">
            <v>Metterzimmerer Str. 51</v>
          </cell>
          <cell r="E151" t="str">
            <v xml:space="preserve">74343 Sachsenheim </v>
          </cell>
          <cell r="F151" t="str">
            <v>Gruber, Roland</v>
          </cell>
          <cell r="G151" t="str">
            <v>74343 Sachsenheim , Metterzimmerer Str. 51</v>
          </cell>
        </row>
        <row r="152">
          <cell r="A152">
            <v>599</v>
          </cell>
          <cell r="B152" t="str">
            <v>Guist</v>
          </cell>
          <cell r="C152" t="str">
            <v>Hans Christian</v>
          </cell>
          <cell r="D152" t="str">
            <v>Großsachsenheimer Str.  67</v>
          </cell>
          <cell r="E152" t="str">
            <v xml:space="preserve">74343 Sachsenheim </v>
          </cell>
          <cell r="F152" t="str">
            <v>Guist, Hans Christian</v>
          </cell>
          <cell r="G152" t="str">
            <v>74343 Sachsenheim , Großsachsenheimer Str.  67</v>
          </cell>
        </row>
        <row r="153">
          <cell r="A153">
            <v>600</v>
          </cell>
          <cell r="B153" t="str">
            <v>Gulich</v>
          </cell>
          <cell r="C153" t="str">
            <v>Ralf</v>
          </cell>
          <cell r="D153" t="str">
            <v>Fischbrunnenstr. 14</v>
          </cell>
          <cell r="E153" t="str">
            <v xml:space="preserve">71638 Ludwigsburg </v>
          </cell>
          <cell r="F153" t="str">
            <v>Gulich, Ralf</v>
          </cell>
          <cell r="G153" t="str">
            <v>71638 Ludwigsburg , Fischbrunnenstr. 14</v>
          </cell>
        </row>
        <row r="154">
          <cell r="A154">
            <v>601</v>
          </cell>
          <cell r="B154" t="str">
            <v>Gutbrod</v>
          </cell>
          <cell r="C154" t="str">
            <v>Hartmut</v>
          </cell>
          <cell r="D154" t="str">
            <v>Königstr. 26</v>
          </cell>
          <cell r="E154" t="str">
            <v>71679 Asperg</v>
          </cell>
          <cell r="F154" t="str">
            <v>Gutbrod, Hartmut</v>
          </cell>
          <cell r="G154" t="str">
            <v>71679 Asperg, Königstr. 26</v>
          </cell>
        </row>
        <row r="155">
          <cell r="A155">
            <v>602</v>
          </cell>
          <cell r="B155" t="str">
            <v>Gutmann</v>
          </cell>
          <cell r="C155" t="str">
            <v>Heinz</v>
          </cell>
          <cell r="D155" t="str">
            <v>Geranienweg 3</v>
          </cell>
          <cell r="E155" t="str">
            <v xml:space="preserve">71665 Vaihingen-Gündelbach </v>
          </cell>
          <cell r="F155" t="str">
            <v>Gutmann, Heinz</v>
          </cell>
          <cell r="G155" t="str">
            <v>71665 Vaihingen-Gündelbach , Geranienweg 3</v>
          </cell>
        </row>
        <row r="156">
          <cell r="A156">
            <v>603</v>
          </cell>
          <cell r="B156" t="str">
            <v>Häcker</v>
          </cell>
          <cell r="C156" t="str">
            <v>Gerhard</v>
          </cell>
          <cell r="D156" t="str">
            <v>Leintalstr. 5</v>
          </cell>
          <cell r="E156" t="str">
            <v>74321 Bietigheim-Bissingen</v>
          </cell>
          <cell r="F156" t="str">
            <v>Häcker, Gerhard</v>
          </cell>
          <cell r="G156" t="str">
            <v>74321 Bietigheim-Bissingen, Leintalstr. 5</v>
          </cell>
        </row>
        <row r="157">
          <cell r="A157">
            <v>604</v>
          </cell>
          <cell r="B157" t="str">
            <v xml:space="preserve">Häcker </v>
          </cell>
          <cell r="C157" t="str">
            <v>Hans</v>
          </cell>
          <cell r="D157" t="str">
            <v>Hohe Str. 33</v>
          </cell>
          <cell r="E157" t="str">
            <v>74343 Sachsenheim</v>
          </cell>
          <cell r="F157" t="str">
            <v>Häcker , Hans</v>
          </cell>
          <cell r="G157" t="str">
            <v>74343 Sachsenheim, Hohe Str. 33</v>
          </cell>
        </row>
        <row r="158">
          <cell r="A158">
            <v>605</v>
          </cell>
          <cell r="B158" t="str">
            <v>Haiber</v>
          </cell>
          <cell r="C158" t="str">
            <v>Markus</v>
          </cell>
          <cell r="D158" t="str">
            <v>Schreyerhof 3</v>
          </cell>
          <cell r="E158" t="str">
            <v xml:space="preserve">74395 Mundelsheim </v>
          </cell>
          <cell r="F158" t="str">
            <v>Haiber, Markus</v>
          </cell>
          <cell r="G158" t="str">
            <v>74395 Mundelsheim , Schreyerhof 3</v>
          </cell>
        </row>
        <row r="159">
          <cell r="A159">
            <v>606</v>
          </cell>
          <cell r="B159" t="str">
            <v>Hanczuk</v>
          </cell>
          <cell r="C159" t="str">
            <v>Bernd</v>
          </cell>
          <cell r="D159" t="str">
            <v>Schubartstr. 5</v>
          </cell>
          <cell r="E159" t="str">
            <v>74343 Sachsenheim</v>
          </cell>
          <cell r="F159" t="str">
            <v>Hanczuk, Bernd</v>
          </cell>
          <cell r="G159" t="str">
            <v>74343 Sachsenheim, Schubartstr. 5</v>
          </cell>
        </row>
        <row r="160">
          <cell r="A160">
            <v>607</v>
          </cell>
          <cell r="B160" t="str">
            <v>Hanek</v>
          </cell>
          <cell r="C160" t="str">
            <v>Christa</v>
          </cell>
          <cell r="D160" t="str">
            <v>Sternenfelser Str. 12</v>
          </cell>
          <cell r="E160" t="str">
            <v>74343 Sachsenheim</v>
          </cell>
          <cell r="F160" t="str">
            <v>Hanek, Christa</v>
          </cell>
          <cell r="G160" t="str">
            <v>74343 Sachsenheim, Sternenfelser Str. 12</v>
          </cell>
        </row>
        <row r="161">
          <cell r="A161">
            <v>608</v>
          </cell>
          <cell r="B161" t="str">
            <v>Hartmann</v>
          </cell>
          <cell r="C161" t="str">
            <v>Stefan</v>
          </cell>
          <cell r="D161" t="str">
            <v>Seestr. 1</v>
          </cell>
          <cell r="E161" t="str">
            <v>74392 Freudental</v>
          </cell>
          <cell r="F161" t="str">
            <v>Hartmann, Stefan</v>
          </cell>
          <cell r="G161" t="str">
            <v>74392 Freudental, Seestr. 1</v>
          </cell>
        </row>
        <row r="162">
          <cell r="A162">
            <v>609</v>
          </cell>
          <cell r="B162" t="str">
            <v>Haudeck</v>
          </cell>
          <cell r="C162" t="str">
            <v>Dieter</v>
          </cell>
          <cell r="D162" t="str">
            <v>Narzissenweg 19</v>
          </cell>
          <cell r="E162" t="str">
            <v>71706 Markgröningen</v>
          </cell>
          <cell r="F162" t="str">
            <v>Haudeck, Dieter</v>
          </cell>
          <cell r="G162" t="str">
            <v>71706 Markgröningen, Narzissenweg 19</v>
          </cell>
        </row>
        <row r="163">
          <cell r="A163">
            <v>610</v>
          </cell>
          <cell r="B163" t="str">
            <v>Hausmann</v>
          </cell>
          <cell r="C163" t="str">
            <v>Jürgen</v>
          </cell>
          <cell r="D163" t="str">
            <v>Oberriexinger Str. 22</v>
          </cell>
          <cell r="E163" t="str">
            <v xml:space="preserve">71706 Markgröninge </v>
          </cell>
          <cell r="F163" t="str">
            <v>Hausmann, Jürgen</v>
          </cell>
          <cell r="G163" t="str">
            <v>71706 Markgröninge , Oberriexinger Str. 22</v>
          </cell>
        </row>
        <row r="164">
          <cell r="A164">
            <v>611</v>
          </cell>
          <cell r="B164" t="str">
            <v>Hein</v>
          </cell>
          <cell r="C164" t="str">
            <v>Andreas</v>
          </cell>
          <cell r="D164" t="str">
            <v>Allmandklinge 71</v>
          </cell>
          <cell r="E164" t="str">
            <v>74343 Sachsenheim</v>
          </cell>
          <cell r="F164" t="str">
            <v>Hein, Andreas</v>
          </cell>
          <cell r="G164" t="str">
            <v>74343 Sachsenheim, Allmandklinge 71</v>
          </cell>
        </row>
        <row r="165">
          <cell r="A165">
            <v>612</v>
          </cell>
          <cell r="B165" t="str">
            <v>Henne</v>
          </cell>
          <cell r="C165" t="str">
            <v>Siegfried</v>
          </cell>
          <cell r="D165" t="str">
            <v>Gallenmichelgasse 4</v>
          </cell>
          <cell r="E165" t="str">
            <v xml:space="preserve">74343 Sachsenheim </v>
          </cell>
          <cell r="F165" t="str">
            <v>Henne, Siegfried</v>
          </cell>
          <cell r="G165" t="str">
            <v>74343 Sachsenheim , Gallenmichelgasse 4</v>
          </cell>
        </row>
        <row r="166">
          <cell r="A166">
            <v>613</v>
          </cell>
          <cell r="B166" t="str">
            <v>Herb</v>
          </cell>
          <cell r="C166" t="str">
            <v>Matthias</v>
          </cell>
          <cell r="D166" t="str">
            <v>Klingenberg 29</v>
          </cell>
          <cell r="E166" t="str">
            <v>74343 Sachsenheim</v>
          </cell>
          <cell r="F166" t="str">
            <v>Herb, Matthias</v>
          </cell>
          <cell r="G166" t="str">
            <v>74343 Sachsenheim, Klingenberg 29</v>
          </cell>
        </row>
        <row r="167">
          <cell r="A167">
            <v>614</v>
          </cell>
          <cell r="B167" t="str">
            <v>Herbert</v>
          </cell>
          <cell r="C167" t="str">
            <v>Hans</v>
          </cell>
          <cell r="D167" t="str">
            <v>Fasanenweg 8</v>
          </cell>
          <cell r="E167" t="str">
            <v>74343 Sachsenheim</v>
          </cell>
          <cell r="F167" t="str">
            <v>Herbert, Hans</v>
          </cell>
          <cell r="G167" t="str">
            <v>74343 Sachsenheim, Fasanenweg 8</v>
          </cell>
        </row>
        <row r="168">
          <cell r="A168">
            <v>615</v>
          </cell>
          <cell r="B168" t="str">
            <v>Herrmann</v>
          </cell>
          <cell r="C168" t="str">
            <v>Eugen</v>
          </cell>
          <cell r="D168" t="str">
            <v>An der Steige 42</v>
          </cell>
          <cell r="E168" t="str">
            <v>74343 Sachsenheim</v>
          </cell>
          <cell r="F168" t="str">
            <v>Herrmann, Eugen</v>
          </cell>
          <cell r="G168" t="str">
            <v>74343 Sachsenheim, An der Steige 42</v>
          </cell>
        </row>
        <row r="169">
          <cell r="A169">
            <v>616</v>
          </cell>
          <cell r="B169" t="str">
            <v>Hirsch</v>
          </cell>
          <cell r="C169" t="str">
            <v>Günther</v>
          </cell>
          <cell r="D169" t="str">
            <v>Häfnerstr. 13</v>
          </cell>
          <cell r="E169" t="str">
            <v>74343 Sachsenheim</v>
          </cell>
          <cell r="F169" t="str">
            <v>Hirsch, Günther</v>
          </cell>
          <cell r="G169" t="str">
            <v>74343 Sachsenheim, Häfnerstr. 13</v>
          </cell>
        </row>
        <row r="170">
          <cell r="A170">
            <v>617</v>
          </cell>
          <cell r="B170" t="str">
            <v>Hoffmann</v>
          </cell>
          <cell r="C170" t="str">
            <v>Ralf</v>
          </cell>
          <cell r="D170" t="str">
            <v>Bissinger Str. 9</v>
          </cell>
          <cell r="E170" t="str">
            <v xml:space="preserve">74321 Bietigheim-Bissingen </v>
          </cell>
          <cell r="F170" t="str">
            <v>Hoffmann, Ralf</v>
          </cell>
          <cell r="G170" t="str">
            <v>74321 Bietigheim-Bissingen , Bissinger Str. 9</v>
          </cell>
        </row>
        <row r="171">
          <cell r="A171">
            <v>618</v>
          </cell>
          <cell r="B171" t="str">
            <v>Hoffmann</v>
          </cell>
          <cell r="C171" t="str">
            <v>Reiner</v>
          </cell>
          <cell r="D171" t="str">
            <v>In der Bannhalde 20</v>
          </cell>
          <cell r="E171" t="str">
            <v xml:space="preserve">74343 Sachsenheim </v>
          </cell>
          <cell r="F171" t="str">
            <v>Hoffmann, Reiner</v>
          </cell>
          <cell r="G171" t="str">
            <v>74343 Sachsenheim , In der Bannhalde 20</v>
          </cell>
        </row>
        <row r="172">
          <cell r="A172">
            <v>619</v>
          </cell>
          <cell r="B172" t="str">
            <v>Hoffmann</v>
          </cell>
          <cell r="C172" t="str">
            <v>Detlef</v>
          </cell>
          <cell r="D172" t="str">
            <v>Alleenstr. 23</v>
          </cell>
          <cell r="E172" t="str">
            <v>71732 Tamm</v>
          </cell>
          <cell r="F172" t="str">
            <v>Hoffmann, Detlef</v>
          </cell>
          <cell r="G172" t="str">
            <v>71732 Tamm, Alleenstr. 23</v>
          </cell>
        </row>
        <row r="173">
          <cell r="A173">
            <v>620</v>
          </cell>
          <cell r="B173" t="str">
            <v>Hoffmann</v>
          </cell>
          <cell r="C173" t="str">
            <v>Reiner</v>
          </cell>
          <cell r="D173" t="str">
            <v>In der Bannhalde 20</v>
          </cell>
          <cell r="E173" t="str">
            <v>74343 Sachsenheim</v>
          </cell>
          <cell r="F173" t="str">
            <v>Hoffmann, Reiner</v>
          </cell>
          <cell r="G173" t="str">
            <v>74343 Sachsenheim, In der Bannhalde 20</v>
          </cell>
        </row>
        <row r="174">
          <cell r="A174">
            <v>621</v>
          </cell>
          <cell r="B174" t="str">
            <v>Hofmann</v>
          </cell>
          <cell r="C174" t="str">
            <v>Jürgen</v>
          </cell>
          <cell r="D174" t="str">
            <v>Bühlstr. 30</v>
          </cell>
          <cell r="E174" t="str">
            <v>74392 Freudental</v>
          </cell>
          <cell r="F174" t="str">
            <v>Hofmann, Jürgen</v>
          </cell>
          <cell r="G174" t="str">
            <v>74392 Freudental, Bühlstr. 30</v>
          </cell>
        </row>
        <row r="175">
          <cell r="A175">
            <v>622</v>
          </cell>
          <cell r="B175" t="str">
            <v>Hofmann</v>
          </cell>
          <cell r="C175" t="str">
            <v>Michael</v>
          </cell>
          <cell r="D175" t="str">
            <v>Hohenloher Str. 4</v>
          </cell>
          <cell r="E175" t="str">
            <v>71642 Ludwigsburg</v>
          </cell>
          <cell r="F175" t="str">
            <v>Hofmann, Michael</v>
          </cell>
          <cell r="G175" t="str">
            <v>71642 Ludwigsburg, Hohenloher Str. 4</v>
          </cell>
        </row>
        <row r="176">
          <cell r="A176">
            <v>623</v>
          </cell>
          <cell r="B176" t="str">
            <v>Hofsäß</v>
          </cell>
          <cell r="C176" t="str">
            <v>Günther</v>
          </cell>
          <cell r="D176" t="str">
            <v>Weimarstr. 5</v>
          </cell>
          <cell r="E176" t="str">
            <v xml:space="preserve">71636 Ludwigsburg </v>
          </cell>
          <cell r="F176" t="str">
            <v>Hofsäß, Günther</v>
          </cell>
          <cell r="G176" t="str">
            <v>71636 Ludwigsburg , Weimarstr. 5</v>
          </cell>
        </row>
        <row r="177">
          <cell r="A177">
            <v>624</v>
          </cell>
          <cell r="B177" t="str">
            <v>Holbein</v>
          </cell>
          <cell r="C177" t="str">
            <v>Bernhard</v>
          </cell>
          <cell r="D177" t="str">
            <v>Gartenstr. 1</v>
          </cell>
          <cell r="E177" t="str">
            <v>74357 Bönnigheim</v>
          </cell>
          <cell r="F177" t="str">
            <v>Holbein, Bernhard</v>
          </cell>
          <cell r="G177" t="str">
            <v>74357 Bönnigheim, Gartenstr. 1</v>
          </cell>
        </row>
        <row r="178">
          <cell r="A178">
            <v>625</v>
          </cell>
          <cell r="B178" t="str">
            <v>Holoch</v>
          </cell>
          <cell r="C178" t="str">
            <v>Georg</v>
          </cell>
          <cell r="D178" t="str">
            <v>Birkenweg 9</v>
          </cell>
          <cell r="E178" t="str">
            <v>74369 Löchgau</v>
          </cell>
          <cell r="F178" t="str">
            <v>Holoch, Georg</v>
          </cell>
          <cell r="G178" t="str">
            <v>74369 Löchgau, Birkenweg 9</v>
          </cell>
        </row>
        <row r="179">
          <cell r="A179">
            <v>626</v>
          </cell>
          <cell r="B179" t="str">
            <v>Holzinger</v>
          </cell>
          <cell r="C179" t="str">
            <v>Gerhard</v>
          </cell>
          <cell r="D179" t="str">
            <v>Besigheimer Weg 44</v>
          </cell>
          <cell r="E179" t="str">
            <v xml:space="preserve">74343 Sachsenheim </v>
          </cell>
          <cell r="F179" t="str">
            <v>Holzinger, Gerhard</v>
          </cell>
          <cell r="G179" t="str">
            <v>74343 Sachsenheim , Besigheimer Weg 44</v>
          </cell>
        </row>
        <row r="180">
          <cell r="A180">
            <v>627</v>
          </cell>
          <cell r="B180" t="str">
            <v>Hönig</v>
          </cell>
          <cell r="C180" t="str">
            <v>Manfred</v>
          </cell>
          <cell r="D180" t="str">
            <v>Obere Bühlstr. 4</v>
          </cell>
          <cell r="E180" t="str">
            <v>74392 Freudental</v>
          </cell>
          <cell r="F180" t="str">
            <v>Hönig, Manfred</v>
          </cell>
          <cell r="G180" t="str">
            <v>74392 Freudental, Obere Bühlstr. 4</v>
          </cell>
        </row>
        <row r="181">
          <cell r="A181">
            <v>628</v>
          </cell>
          <cell r="B181" t="str">
            <v>Hörer</v>
          </cell>
          <cell r="C181" t="str">
            <v>Erich</v>
          </cell>
          <cell r="D181" t="str">
            <v>Stelzengasse 14/1</v>
          </cell>
          <cell r="E181" t="str">
            <v>71706 Markgröningen</v>
          </cell>
          <cell r="F181" t="str">
            <v>Hörer, Erich</v>
          </cell>
          <cell r="G181" t="str">
            <v>71706 Markgröningen, Stelzengasse 14/1</v>
          </cell>
        </row>
        <row r="182">
          <cell r="A182">
            <v>629</v>
          </cell>
          <cell r="B182" t="str">
            <v>Hörer</v>
          </cell>
          <cell r="C182" t="str">
            <v>Werner</v>
          </cell>
          <cell r="D182" t="str">
            <v>Neuweilerstr. 22</v>
          </cell>
          <cell r="E182" t="str">
            <v>74343 Sachsenheim</v>
          </cell>
          <cell r="F182" t="str">
            <v>Hörer, Werner</v>
          </cell>
          <cell r="G182" t="str">
            <v>74343 Sachsenheim, Neuweilerstr. 22</v>
          </cell>
        </row>
        <row r="183">
          <cell r="A183">
            <v>630</v>
          </cell>
          <cell r="B183" t="str">
            <v>Hormann</v>
          </cell>
          <cell r="C183" t="str">
            <v>Frank</v>
          </cell>
          <cell r="D183" t="str">
            <v>Lilo-Herrmann-Ring 22</v>
          </cell>
          <cell r="E183" t="str">
            <v>71665 Vaihingen</v>
          </cell>
          <cell r="F183" t="str">
            <v>Hormann, Frank</v>
          </cell>
          <cell r="G183" t="str">
            <v>71665 Vaihingen, Lilo-Herrmann-Ring 22</v>
          </cell>
        </row>
        <row r="184">
          <cell r="A184">
            <v>631</v>
          </cell>
          <cell r="B184" t="str">
            <v>Howanski</v>
          </cell>
          <cell r="C184" t="str">
            <v>Heinz</v>
          </cell>
          <cell r="D184" t="str">
            <v>Maybachstr. 25</v>
          </cell>
          <cell r="E184" t="str">
            <v>74343 Sachsenheim</v>
          </cell>
          <cell r="F184" t="str">
            <v>Howanski, Heinz</v>
          </cell>
          <cell r="G184" t="str">
            <v>74343 Sachsenheim, Maybachstr. 25</v>
          </cell>
        </row>
        <row r="185">
          <cell r="A185">
            <v>632</v>
          </cell>
          <cell r="B185" t="str">
            <v>Huber</v>
          </cell>
          <cell r="C185" t="str">
            <v>Michaele</v>
          </cell>
          <cell r="D185" t="str">
            <v>Besigheimer Weg 64</v>
          </cell>
          <cell r="E185" t="str">
            <v>74343 Sachsenheim</v>
          </cell>
          <cell r="F185" t="str">
            <v>Huber, Michaele</v>
          </cell>
          <cell r="G185" t="str">
            <v>74343 Sachsenheim, Besigheimer Weg 64</v>
          </cell>
        </row>
        <row r="186">
          <cell r="A186">
            <v>633</v>
          </cell>
          <cell r="B186" t="str">
            <v>Hummel</v>
          </cell>
          <cell r="C186" t="str">
            <v>Hans-Georg u. Gabriele</v>
          </cell>
          <cell r="D186" t="str">
            <v>An der Steige 43</v>
          </cell>
          <cell r="E186" t="str">
            <v xml:space="preserve">74343 Sachsenheim </v>
          </cell>
          <cell r="F186" t="str">
            <v>Hummel, Hans-Georg u. Gabriele</v>
          </cell>
          <cell r="G186" t="str">
            <v>74343 Sachsenheim , An der Steige 43</v>
          </cell>
        </row>
        <row r="187">
          <cell r="A187">
            <v>634</v>
          </cell>
          <cell r="B187" t="str">
            <v>Jakisch</v>
          </cell>
          <cell r="C187" t="str">
            <v>Peter</v>
          </cell>
          <cell r="D187" t="str">
            <v>Hindenburgstr. 27</v>
          </cell>
          <cell r="E187" t="str">
            <v>74321 Bietigheim-Bissingen</v>
          </cell>
          <cell r="F187" t="str">
            <v>Jakisch, Peter</v>
          </cell>
          <cell r="G187" t="str">
            <v>74321 Bietigheim-Bissingen, Hindenburgstr. 27</v>
          </cell>
        </row>
        <row r="188">
          <cell r="A188">
            <v>635</v>
          </cell>
          <cell r="B188" t="str">
            <v>Joos</v>
          </cell>
          <cell r="C188" t="str">
            <v>Frank-Michael</v>
          </cell>
          <cell r="D188" t="str">
            <v>Sachsenheimer Weg 25</v>
          </cell>
          <cell r="E188" t="str">
            <v xml:space="preserve">74354 Besigheim </v>
          </cell>
          <cell r="F188" t="str">
            <v>Joos, Frank-Michael</v>
          </cell>
          <cell r="G188" t="str">
            <v>74354 Besigheim , Sachsenheimer Weg 25</v>
          </cell>
        </row>
        <row r="189">
          <cell r="A189">
            <v>636</v>
          </cell>
          <cell r="B189" t="str">
            <v>Joos</v>
          </cell>
          <cell r="C189" t="str">
            <v>Gerald</v>
          </cell>
          <cell r="D189" t="str">
            <v>Zimmerer Pfad 51</v>
          </cell>
          <cell r="E189" t="str">
            <v>74343 Sachsenheim</v>
          </cell>
          <cell r="F189" t="str">
            <v>Joos, Gerald</v>
          </cell>
          <cell r="G189" t="str">
            <v>74343 Sachsenheim, Zimmerer Pfad 51</v>
          </cell>
        </row>
        <row r="190">
          <cell r="A190">
            <v>637</v>
          </cell>
          <cell r="B190" t="str">
            <v>Junger</v>
          </cell>
          <cell r="C190" t="str">
            <v>Sven</v>
          </cell>
          <cell r="D190" t="str">
            <v>Uhlandstr.23</v>
          </cell>
          <cell r="E190" t="str">
            <v>74343 Sachsenheim</v>
          </cell>
          <cell r="F190" t="str">
            <v>Junger, Sven</v>
          </cell>
          <cell r="G190" t="str">
            <v>74343 Sachsenheim, Uhlandstr.23</v>
          </cell>
        </row>
        <row r="191">
          <cell r="A191">
            <v>638</v>
          </cell>
          <cell r="B191" t="str">
            <v>Kasamas</v>
          </cell>
          <cell r="C191" t="str">
            <v>Markus</v>
          </cell>
          <cell r="D191" t="str">
            <v>Lilienweg 4</v>
          </cell>
          <cell r="E191" t="str">
            <v>71706 Markgröningen</v>
          </cell>
          <cell r="F191" t="str">
            <v>Kasamas, Markus</v>
          </cell>
          <cell r="G191" t="str">
            <v>71706 Markgröningen, Lilienweg 4</v>
          </cell>
        </row>
        <row r="192">
          <cell r="A192">
            <v>639</v>
          </cell>
          <cell r="B192" t="str">
            <v>Keim</v>
          </cell>
          <cell r="C192" t="str">
            <v>Jochen u. Sabine</v>
          </cell>
          <cell r="D192" t="str">
            <v>Valreaser Str. 75</v>
          </cell>
          <cell r="E192" t="str">
            <v xml:space="preserve">74343 Sachsenheim </v>
          </cell>
          <cell r="F192" t="str">
            <v>Keim, Jochen u. Sabine</v>
          </cell>
          <cell r="G192" t="str">
            <v>74343 Sachsenheim , Valreaser Str. 75</v>
          </cell>
        </row>
        <row r="193">
          <cell r="A193">
            <v>640</v>
          </cell>
          <cell r="B193" t="str">
            <v>Keim</v>
          </cell>
          <cell r="C193" t="str">
            <v>Jochen</v>
          </cell>
          <cell r="D193" t="str">
            <v>Valreaser Str. 75</v>
          </cell>
          <cell r="E193" t="str">
            <v xml:space="preserve">74343 Sachsenheim </v>
          </cell>
          <cell r="F193" t="str">
            <v>Keim, Jochen</v>
          </cell>
          <cell r="G193" t="str">
            <v>74343 Sachsenheim , Valreaser Str. 75</v>
          </cell>
        </row>
        <row r="194">
          <cell r="A194">
            <v>641</v>
          </cell>
          <cell r="B194" t="str">
            <v>Keller</v>
          </cell>
          <cell r="C194" t="str">
            <v>Jörg</v>
          </cell>
          <cell r="D194" t="str">
            <v>Aucht 1</v>
          </cell>
          <cell r="E194" t="str">
            <v xml:space="preserve">74343 Sachsenheim </v>
          </cell>
          <cell r="F194" t="str">
            <v>Keller, Jörg</v>
          </cell>
          <cell r="G194" t="str">
            <v>74343 Sachsenheim , Aucht 1</v>
          </cell>
        </row>
        <row r="195">
          <cell r="A195">
            <v>642</v>
          </cell>
          <cell r="B195" t="str">
            <v>Keller</v>
          </cell>
          <cell r="C195" t="str">
            <v>Christian</v>
          </cell>
          <cell r="D195" t="str">
            <v>Löchgauer Straße 25</v>
          </cell>
          <cell r="E195" t="str">
            <v>74354 Besigheim</v>
          </cell>
          <cell r="F195" t="str">
            <v>Keller, Christian</v>
          </cell>
          <cell r="G195" t="str">
            <v>74354 Besigheim, Löchgauer Straße 25</v>
          </cell>
        </row>
        <row r="196">
          <cell r="A196">
            <v>643</v>
          </cell>
          <cell r="B196" t="str">
            <v>Kempke</v>
          </cell>
          <cell r="C196" t="str">
            <v>Mirco</v>
          </cell>
          <cell r="D196" t="str">
            <v>Bühlstr. 11</v>
          </cell>
          <cell r="E196" t="str">
            <v xml:space="preserve">74392 Freudental </v>
          </cell>
          <cell r="F196" t="str">
            <v>Kempke, Mirco</v>
          </cell>
          <cell r="G196" t="str">
            <v>74392 Freudental , Bühlstr. 11</v>
          </cell>
        </row>
        <row r="197">
          <cell r="A197">
            <v>644</v>
          </cell>
          <cell r="B197" t="str">
            <v>Kenner</v>
          </cell>
          <cell r="C197" t="str">
            <v>Ralf</v>
          </cell>
          <cell r="D197" t="str">
            <v>Amselweg 14</v>
          </cell>
          <cell r="E197" t="str">
            <v>74321 Bietigheim-Bissingen</v>
          </cell>
          <cell r="F197" t="str">
            <v>Kenner, Ralf</v>
          </cell>
          <cell r="G197" t="str">
            <v>74321 Bietigheim-Bissingen, Amselweg 14</v>
          </cell>
        </row>
        <row r="198">
          <cell r="A198">
            <v>645</v>
          </cell>
          <cell r="B198" t="str">
            <v>King</v>
          </cell>
          <cell r="C198" t="str">
            <v>Andre</v>
          </cell>
          <cell r="D198" t="str">
            <v>Thomas-Mann-Str. 6</v>
          </cell>
          <cell r="E198" t="str">
            <v>74321 Bietigheim-Bissingen</v>
          </cell>
          <cell r="F198" t="str">
            <v>King, Andre</v>
          </cell>
          <cell r="G198" t="str">
            <v>74321 Bietigheim-Bissingen, Thomas-Mann-Str. 6</v>
          </cell>
        </row>
        <row r="199">
          <cell r="A199">
            <v>646</v>
          </cell>
          <cell r="B199" t="str">
            <v>Klein</v>
          </cell>
          <cell r="C199" t="str">
            <v>Rainer</v>
          </cell>
          <cell r="D199" t="str">
            <v>Amselweg 20</v>
          </cell>
          <cell r="E199" t="str">
            <v xml:space="preserve">74343 Sachsenheim </v>
          </cell>
          <cell r="F199" t="str">
            <v>Klein, Rainer</v>
          </cell>
          <cell r="G199" t="str">
            <v>74343 Sachsenheim , Amselweg 20</v>
          </cell>
        </row>
        <row r="200">
          <cell r="A200">
            <v>647</v>
          </cell>
          <cell r="B200" t="str">
            <v>Klein</v>
          </cell>
          <cell r="C200" t="str">
            <v>Karl-Heinz</v>
          </cell>
          <cell r="D200" t="str">
            <v>Amselweg 24</v>
          </cell>
          <cell r="E200" t="str">
            <v>74343 Sachsenheim</v>
          </cell>
          <cell r="F200" t="str">
            <v>Klein, Karl-Heinz</v>
          </cell>
          <cell r="G200" t="str">
            <v>74343 Sachsenheim, Amselweg 24</v>
          </cell>
        </row>
        <row r="201">
          <cell r="A201">
            <v>648</v>
          </cell>
          <cell r="B201" t="str">
            <v>Klein</v>
          </cell>
          <cell r="C201" t="str">
            <v>Karl</v>
          </cell>
          <cell r="D201" t="str">
            <v>Amselweg 24</v>
          </cell>
          <cell r="E201" t="str">
            <v>74343 Sachsenheim</v>
          </cell>
          <cell r="F201" t="str">
            <v>Klein, Karl</v>
          </cell>
          <cell r="G201" t="str">
            <v>74343 Sachsenheim, Amselweg 24</v>
          </cell>
        </row>
        <row r="202">
          <cell r="A202">
            <v>649</v>
          </cell>
          <cell r="B202" t="str">
            <v>Kling</v>
          </cell>
          <cell r="C202" t="str">
            <v>Michael</v>
          </cell>
          <cell r="D202" t="str">
            <v>Obere Straße 23</v>
          </cell>
          <cell r="E202" t="str">
            <v xml:space="preserve">74343 Sachsenheim </v>
          </cell>
          <cell r="F202" t="str">
            <v>Kling, Michael</v>
          </cell>
          <cell r="G202" t="str">
            <v>74343 Sachsenheim , Obere Straße 23</v>
          </cell>
        </row>
        <row r="203">
          <cell r="A203">
            <v>650</v>
          </cell>
          <cell r="B203" t="str">
            <v>Klingel</v>
          </cell>
          <cell r="C203" t="str">
            <v>Jürgen</v>
          </cell>
          <cell r="D203" t="str">
            <v>Rieslingweg 33</v>
          </cell>
          <cell r="E203" t="str">
            <v xml:space="preserve">74343 Sachsenheim </v>
          </cell>
          <cell r="F203" t="str">
            <v>Klingel, Jürgen</v>
          </cell>
          <cell r="G203" t="str">
            <v>74343 Sachsenheim , Rieslingweg 33</v>
          </cell>
        </row>
        <row r="204">
          <cell r="A204">
            <v>651</v>
          </cell>
          <cell r="B204" t="str">
            <v>Knoll</v>
          </cell>
          <cell r="C204" t="str">
            <v>Uwe</v>
          </cell>
          <cell r="D204" t="str">
            <v>Rieslingweg 3</v>
          </cell>
          <cell r="E204" t="str">
            <v>74399 Walheim</v>
          </cell>
          <cell r="F204" t="str">
            <v>Knoll, Uwe</v>
          </cell>
          <cell r="G204" t="str">
            <v>74399 Walheim, Rieslingweg 3</v>
          </cell>
        </row>
        <row r="205">
          <cell r="A205">
            <v>652</v>
          </cell>
          <cell r="B205" t="str">
            <v>Koch</v>
          </cell>
          <cell r="C205" t="str">
            <v>Bernd</v>
          </cell>
          <cell r="D205" t="str">
            <v>Gertrud-Bäumer-Str. 1</v>
          </cell>
          <cell r="E205" t="str">
            <v xml:space="preserve">71696 Möglingen </v>
          </cell>
          <cell r="F205" t="str">
            <v>Koch, Bernd</v>
          </cell>
          <cell r="G205" t="str">
            <v>71696 Möglingen , Gertrud-Bäumer-Str. 1</v>
          </cell>
        </row>
        <row r="206">
          <cell r="A206">
            <v>653</v>
          </cell>
          <cell r="B206" t="str">
            <v>Köder</v>
          </cell>
          <cell r="C206" t="str">
            <v>Markus</v>
          </cell>
          <cell r="D206" t="str">
            <v>Lindenstr. 39/1</v>
          </cell>
          <cell r="E206" t="str">
            <v xml:space="preserve">74321 Bietigheim-Bissingen </v>
          </cell>
          <cell r="F206" t="str">
            <v>Köder, Markus</v>
          </cell>
          <cell r="G206" t="str">
            <v>74321 Bietigheim-Bissingen , Lindenstr. 39/1</v>
          </cell>
        </row>
        <row r="207">
          <cell r="A207">
            <v>654</v>
          </cell>
          <cell r="B207" t="str">
            <v>Köhler</v>
          </cell>
          <cell r="C207" t="str">
            <v>Markus</v>
          </cell>
          <cell r="D207" t="str">
            <v>Lindenstr. 39</v>
          </cell>
          <cell r="E207" t="str">
            <v xml:space="preserve">74321 Bietigheim-Bissingen </v>
          </cell>
          <cell r="F207" t="str">
            <v>Köhler, Markus</v>
          </cell>
          <cell r="G207" t="str">
            <v>74321 Bietigheim-Bissingen , Lindenstr. 39</v>
          </cell>
        </row>
        <row r="208">
          <cell r="A208">
            <v>655</v>
          </cell>
          <cell r="B208" t="str">
            <v>Koller</v>
          </cell>
          <cell r="C208" t="str">
            <v>Hans-Peter</v>
          </cell>
          <cell r="D208" t="str">
            <v>Im Korn 11</v>
          </cell>
          <cell r="E208" t="str">
            <v>71636 Ludwigsburg</v>
          </cell>
          <cell r="F208" t="str">
            <v>Koller, Hans-Peter</v>
          </cell>
          <cell r="G208" t="str">
            <v>71636 Ludwigsburg, Im Korn 11</v>
          </cell>
        </row>
        <row r="209">
          <cell r="A209">
            <v>656</v>
          </cell>
          <cell r="B209" t="str">
            <v>König</v>
          </cell>
          <cell r="C209" t="str">
            <v>Siegfried</v>
          </cell>
          <cell r="D209" t="str">
            <v>Schlesierstr. 32</v>
          </cell>
          <cell r="E209" t="str">
            <v xml:space="preserve">74321 Bietigheim-Bissingen </v>
          </cell>
          <cell r="F209" t="str">
            <v>König, Siegfried</v>
          </cell>
          <cell r="G209" t="str">
            <v>74321 Bietigheim-Bissingen , Schlesierstr. 32</v>
          </cell>
        </row>
        <row r="210">
          <cell r="A210">
            <v>657</v>
          </cell>
          <cell r="B210" t="str">
            <v>Kopf</v>
          </cell>
          <cell r="C210" t="str">
            <v>Heinz</v>
          </cell>
          <cell r="D210" t="str">
            <v>Alleenstr. 6</v>
          </cell>
          <cell r="E210" t="str">
            <v xml:space="preserve">74372 Sersheim </v>
          </cell>
          <cell r="F210" t="str">
            <v>Kopf, Heinz</v>
          </cell>
          <cell r="G210" t="str">
            <v>74372 Sersheim , Alleenstr. 6</v>
          </cell>
        </row>
        <row r="211">
          <cell r="A211">
            <v>658</v>
          </cell>
          <cell r="B211" t="str">
            <v>Krämer</v>
          </cell>
          <cell r="C211" t="str">
            <v>Bernhard</v>
          </cell>
          <cell r="D211" t="str">
            <v>Lindenstr. 24</v>
          </cell>
          <cell r="E211" t="str">
            <v xml:space="preserve">74369 Löchgau </v>
          </cell>
          <cell r="F211" t="str">
            <v>Krämer, Bernhard</v>
          </cell>
          <cell r="G211" t="str">
            <v>74369 Löchgau , Lindenstr. 24</v>
          </cell>
        </row>
        <row r="212">
          <cell r="A212">
            <v>659</v>
          </cell>
          <cell r="B212" t="str">
            <v>Kräuter</v>
          </cell>
          <cell r="C212" t="str">
            <v>Uschi</v>
          </cell>
          <cell r="D212" t="str">
            <v>Hohe Str. 33</v>
          </cell>
          <cell r="E212" t="str">
            <v>74343 Sachsenheim</v>
          </cell>
          <cell r="F212" t="str">
            <v>Kräuter, Uschi</v>
          </cell>
          <cell r="G212" t="str">
            <v>74343 Sachsenheim, Hohe Str. 33</v>
          </cell>
        </row>
        <row r="213">
          <cell r="A213">
            <v>660</v>
          </cell>
          <cell r="B213" t="str">
            <v>Kremeth</v>
          </cell>
          <cell r="C213" t="str">
            <v>René</v>
          </cell>
          <cell r="D213" t="str">
            <v>Wernerstraße 10</v>
          </cell>
          <cell r="E213" t="str">
            <v>71739 Oberriexingen</v>
          </cell>
          <cell r="F213" t="str">
            <v>Kremeth, René</v>
          </cell>
          <cell r="G213" t="str">
            <v>71739 Oberriexingen, Wernerstraße 10</v>
          </cell>
        </row>
        <row r="214">
          <cell r="A214">
            <v>661</v>
          </cell>
          <cell r="B214" t="str">
            <v>Krieg</v>
          </cell>
          <cell r="C214" t="str">
            <v>Armin</v>
          </cell>
          <cell r="D214" t="str">
            <v>Maulbronner Str. 29</v>
          </cell>
          <cell r="E214" t="str">
            <v xml:space="preserve">74397 Pfaffenhofen </v>
          </cell>
          <cell r="F214" t="str">
            <v>Krieg, Armin</v>
          </cell>
          <cell r="G214" t="str">
            <v>74397 Pfaffenhofen , Maulbronner Str. 29</v>
          </cell>
        </row>
        <row r="215">
          <cell r="A215">
            <v>662</v>
          </cell>
          <cell r="B215" t="str">
            <v>Kröneck</v>
          </cell>
          <cell r="C215" t="str">
            <v>Jürgen</v>
          </cell>
          <cell r="D215" t="str">
            <v>Müllerstr. 48</v>
          </cell>
          <cell r="E215" t="str">
            <v>74336 Brackenheim-Botenheim</v>
          </cell>
          <cell r="F215" t="str">
            <v>Kröneck, Jürgen</v>
          </cell>
          <cell r="G215" t="str">
            <v>74336 Brackenheim-Botenheim, Müllerstr. 48</v>
          </cell>
        </row>
        <row r="216">
          <cell r="A216">
            <v>663</v>
          </cell>
          <cell r="B216" t="str">
            <v>Kühnle</v>
          </cell>
          <cell r="C216" t="str">
            <v>Oliver</v>
          </cell>
          <cell r="D216" t="str">
            <v>Theodor-Storm-Str. 16</v>
          </cell>
          <cell r="E216" t="str">
            <v xml:space="preserve">71739 Oberriexingen </v>
          </cell>
          <cell r="F216" t="str">
            <v>Kühnle, Oliver</v>
          </cell>
          <cell r="G216" t="str">
            <v>71739 Oberriexingen , Theodor-Storm-Str. 16</v>
          </cell>
        </row>
        <row r="217">
          <cell r="A217">
            <v>664</v>
          </cell>
          <cell r="B217" t="str">
            <v>Kühnle</v>
          </cell>
          <cell r="C217" t="str">
            <v>Bernd</v>
          </cell>
          <cell r="D217" t="str">
            <v>Beuchaer Straße 7</v>
          </cell>
          <cell r="E217" t="str">
            <v>74392 Freudental</v>
          </cell>
          <cell r="F217" t="str">
            <v>Kühnle, Bernd</v>
          </cell>
          <cell r="G217" t="str">
            <v>74392 Freudental, Beuchaer Straße 7</v>
          </cell>
        </row>
        <row r="218">
          <cell r="A218">
            <v>665</v>
          </cell>
          <cell r="B218" t="str">
            <v>Kurz</v>
          </cell>
          <cell r="C218" t="str">
            <v>Walter</v>
          </cell>
          <cell r="D218" t="str">
            <v>Hauptstr. 33/1</v>
          </cell>
          <cell r="E218" t="str">
            <v xml:space="preserve">74226 Nordheim </v>
          </cell>
          <cell r="F218" t="str">
            <v>Kurz, Walter</v>
          </cell>
          <cell r="G218" t="str">
            <v>74226 Nordheim , Hauptstr. 33/1</v>
          </cell>
        </row>
        <row r="219">
          <cell r="A219">
            <v>666</v>
          </cell>
          <cell r="B219" t="str">
            <v>Kurzenberger</v>
          </cell>
          <cell r="C219" t="str">
            <v>Reiner</v>
          </cell>
          <cell r="D219" t="str">
            <v>Finkenweg 1</v>
          </cell>
          <cell r="E219" t="str">
            <v>74392 Freudental</v>
          </cell>
          <cell r="F219" t="str">
            <v>Kurzenberger, Reiner</v>
          </cell>
          <cell r="G219" t="str">
            <v>74392 Freudental, Finkenweg 1</v>
          </cell>
        </row>
        <row r="220">
          <cell r="A220">
            <v>667</v>
          </cell>
          <cell r="B220" t="str">
            <v>Kust</v>
          </cell>
          <cell r="C220" t="str">
            <v>Tilmann</v>
          </cell>
          <cell r="D220" t="str">
            <v>Strohgäustr. 8</v>
          </cell>
          <cell r="E220" t="str">
            <v>71636 Ludwigsburg</v>
          </cell>
          <cell r="F220" t="str">
            <v>Kust, Tilmann</v>
          </cell>
          <cell r="G220" t="str">
            <v>71636 Ludwigsburg, Strohgäustr. 8</v>
          </cell>
        </row>
        <row r="221">
          <cell r="A221">
            <v>668</v>
          </cell>
          <cell r="B221" t="str">
            <v>Lachnit</v>
          </cell>
          <cell r="C221" t="str">
            <v>Alfred</v>
          </cell>
          <cell r="D221" t="str">
            <v>Bachweg 33</v>
          </cell>
          <cell r="E221" t="str">
            <v xml:space="preserve">74343 Sachsenheim </v>
          </cell>
          <cell r="F221" t="str">
            <v>Lachnit, Alfred</v>
          </cell>
          <cell r="G221" t="str">
            <v>74343 Sachsenheim , Bachweg 33</v>
          </cell>
        </row>
        <row r="222">
          <cell r="A222">
            <v>669</v>
          </cell>
          <cell r="B222" t="str">
            <v>Layher</v>
          </cell>
          <cell r="C222" t="str">
            <v>Thomas</v>
          </cell>
          <cell r="D222" t="str">
            <v>Rotenbergstr. 11</v>
          </cell>
          <cell r="E222" t="str">
            <v xml:space="preserve">74392 Freudental </v>
          </cell>
          <cell r="F222" t="str">
            <v>Layher, Thomas</v>
          </cell>
          <cell r="G222" t="str">
            <v>74392 Freudental , Rotenbergstr. 11</v>
          </cell>
        </row>
        <row r="223">
          <cell r="A223">
            <v>670</v>
          </cell>
          <cell r="B223" t="str">
            <v>Lepp</v>
          </cell>
          <cell r="C223" t="str">
            <v>Gunter</v>
          </cell>
          <cell r="D223" t="str">
            <v>Heuchelbergstr. 5</v>
          </cell>
          <cell r="E223" t="str">
            <v xml:space="preserve">74343 Sachsenheim </v>
          </cell>
          <cell r="F223" t="str">
            <v>Lepp, Gunter</v>
          </cell>
          <cell r="G223" t="str">
            <v>74343 Sachsenheim , Heuchelbergstr. 5</v>
          </cell>
        </row>
        <row r="224">
          <cell r="A224">
            <v>671</v>
          </cell>
          <cell r="B224" t="str">
            <v>Lepp</v>
          </cell>
          <cell r="C224" t="str">
            <v>Stephanie</v>
          </cell>
          <cell r="D224" t="str">
            <v>Heuchelbergstr. 5</v>
          </cell>
          <cell r="E224" t="str">
            <v>74343 Sachsenheim</v>
          </cell>
          <cell r="F224" t="str">
            <v>Lepp, Stephanie</v>
          </cell>
          <cell r="G224" t="str">
            <v>74343 Sachsenheim, Heuchelbergstr. 5</v>
          </cell>
        </row>
        <row r="225">
          <cell r="A225">
            <v>672</v>
          </cell>
          <cell r="B225" t="str">
            <v>Lepp</v>
          </cell>
          <cell r="C225" t="str">
            <v>Michael</v>
          </cell>
          <cell r="D225" t="str">
            <v>Herzog-Ulrich-Straße 39</v>
          </cell>
          <cell r="E225" t="str">
            <v>74343 Sachsenheim</v>
          </cell>
          <cell r="F225" t="str">
            <v>Lepp, Michael</v>
          </cell>
          <cell r="G225" t="str">
            <v>74343 Sachsenheim, Herzog-Ulrich-Straße 39</v>
          </cell>
        </row>
        <row r="226">
          <cell r="A226">
            <v>673</v>
          </cell>
          <cell r="B226" t="str">
            <v>Littig</v>
          </cell>
          <cell r="C226" t="str">
            <v>Peter</v>
          </cell>
          <cell r="D226" t="str">
            <v>Alleenstr. 3</v>
          </cell>
          <cell r="E226" t="str">
            <v>74392 Freudental</v>
          </cell>
          <cell r="F226" t="str">
            <v>Littig, Peter</v>
          </cell>
          <cell r="G226" t="str">
            <v>74392 Freudental, Alleenstr. 3</v>
          </cell>
        </row>
        <row r="227">
          <cell r="A227">
            <v>674</v>
          </cell>
          <cell r="B227" t="str">
            <v>Löbert</v>
          </cell>
          <cell r="C227" t="str">
            <v>Hans Christian</v>
          </cell>
          <cell r="D227" t="str">
            <v>Schäferstr. 22</v>
          </cell>
          <cell r="E227" t="str">
            <v xml:space="preserve">74343 Sachsenheim </v>
          </cell>
          <cell r="F227" t="str">
            <v>Löbert, Hans Christian</v>
          </cell>
          <cell r="G227" t="str">
            <v>74343 Sachsenheim , Schäferstr. 22</v>
          </cell>
        </row>
        <row r="228">
          <cell r="A228">
            <v>675</v>
          </cell>
          <cell r="B228" t="str">
            <v>Lorenz</v>
          </cell>
          <cell r="C228" t="str">
            <v>Werner</v>
          </cell>
          <cell r="D228" t="str">
            <v>Uhlandstr. 79</v>
          </cell>
          <cell r="E228" t="str">
            <v xml:space="preserve">74366 Kirchheim </v>
          </cell>
          <cell r="F228" t="str">
            <v>Lorenz, Werner</v>
          </cell>
          <cell r="G228" t="str">
            <v>74366 Kirchheim , Uhlandstr. 79</v>
          </cell>
        </row>
        <row r="229">
          <cell r="A229">
            <v>676</v>
          </cell>
          <cell r="B229" t="str">
            <v>Luongo</v>
          </cell>
          <cell r="C229" t="str">
            <v>Alessandro</v>
          </cell>
          <cell r="D229" t="str">
            <v>Lavendelweg 1</v>
          </cell>
          <cell r="E229" t="str">
            <v xml:space="preserve">74343 Sachsenheim </v>
          </cell>
          <cell r="F229" t="str">
            <v>Luongo, Alessandro</v>
          </cell>
          <cell r="G229" t="str">
            <v>74343 Sachsenheim , Lavendelweg 1</v>
          </cell>
        </row>
        <row r="230">
          <cell r="A230">
            <v>677</v>
          </cell>
          <cell r="B230" t="str">
            <v>Maier</v>
          </cell>
          <cell r="C230" t="str">
            <v>Berthold</v>
          </cell>
          <cell r="D230" t="str">
            <v>Strombergstr. 8</v>
          </cell>
          <cell r="E230" t="str">
            <v xml:space="preserve">74363 Eibensbach </v>
          </cell>
          <cell r="F230" t="str">
            <v>Maier, Berthold</v>
          </cell>
          <cell r="G230" t="str">
            <v>74363 Eibensbach , Strombergstr. 8</v>
          </cell>
        </row>
        <row r="231">
          <cell r="A231">
            <v>678</v>
          </cell>
          <cell r="B231" t="str">
            <v>Manger</v>
          </cell>
          <cell r="C231" t="str">
            <v>Michael</v>
          </cell>
          <cell r="D231" t="str">
            <v>Lerchenstr. 6</v>
          </cell>
          <cell r="E231" t="str">
            <v xml:space="preserve">75438 Knittlingen </v>
          </cell>
          <cell r="F231" t="str">
            <v>Manger, Michael</v>
          </cell>
          <cell r="G231" t="str">
            <v>75438 Knittlingen , Lerchenstr. 6</v>
          </cell>
        </row>
        <row r="232">
          <cell r="A232">
            <v>679</v>
          </cell>
          <cell r="B232" t="str">
            <v>Manger</v>
          </cell>
          <cell r="C232" t="str">
            <v>Viola</v>
          </cell>
          <cell r="D232" t="str">
            <v>Lerchenstr. 6</v>
          </cell>
          <cell r="E232" t="str">
            <v>75438 Knittlingen</v>
          </cell>
          <cell r="F232" t="str">
            <v>Manger, Viola</v>
          </cell>
          <cell r="G232" t="str">
            <v>75438 Knittlingen, Lerchenstr. 6</v>
          </cell>
        </row>
        <row r="233">
          <cell r="A233">
            <v>680</v>
          </cell>
          <cell r="B233" t="str">
            <v>Mann</v>
          </cell>
          <cell r="C233" t="str">
            <v>Wilfried</v>
          </cell>
          <cell r="D233" t="str">
            <v>Untere Schulgarten Str. 13</v>
          </cell>
          <cell r="E233" t="str">
            <v>74343 Sachsenheim</v>
          </cell>
          <cell r="F233" t="str">
            <v>Mann, Wilfried</v>
          </cell>
          <cell r="G233" t="str">
            <v>74343 Sachsenheim, Untere Schulgarten Str. 13</v>
          </cell>
        </row>
        <row r="234">
          <cell r="A234">
            <v>681</v>
          </cell>
          <cell r="B234" t="str">
            <v>Mannsperger</v>
          </cell>
          <cell r="C234" t="str">
            <v>Walter</v>
          </cell>
          <cell r="D234" t="str">
            <v>Obere Str. 19</v>
          </cell>
          <cell r="E234" t="str">
            <v xml:space="preserve">74343 Sachsenheim </v>
          </cell>
          <cell r="F234" t="str">
            <v>Mannsperger, Walter</v>
          </cell>
          <cell r="G234" t="str">
            <v>74343 Sachsenheim , Obere Str. 19</v>
          </cell>
        </row>
        <row r="235">
          <cell r="A235">
            <v>682</v>
          </cell>
          <cell r="B235" t="str">
            <v>Manzi</v>
          </cell>
          <cell r="C235" t="str">
            <v>Salvatore</v>
          </cell>
          <cell r="D235" t="str">
            <v>Mezgerstr. 16</v>
          </cell>
          <cell r="E235" t="str">
            <v>74321 Bietigheim</v>
          </cell>
          <cell r="F235" t="str">
            <v>Manzi, Salvatore</v>
          </cell>
          <cell r="G235" t="str">
            <v>74321 Bietigheim, Mezgerstr. 16</v>
          </cell>
        </row>
        <row r="236">
          <cell r="A236">
            <v>683</v>
          </cell>
          <cell r="B236" t="str">
            <v>Marchese</v>
          </cell>
          <cell r="C236" t="str">
            <v>Pasquale</v>
          </cell>
          <cell r="D236" t="str">
            <v>Im Krummenland 5</v>
          </cell>
          <cell r="E236" t="str">
            <v>74343 Sachsenheim</v>
          </cell>
          <cell r="F236" t="str">
            <v>Marchese, Pasquale</v>
          </cell>
          <cell r="G236" t="str">
            <v>74343 Sachsenheim, Im Krummenland 5</v>
          </cell>
        </row>
        <row r="237">
          <cell r="A237">
            <v>684</v>
          </cell>
          <cell r="B237" t="str">
            <v>Markert</v>
          </cell>
          <cell r="C237" t="str">
            <v>Stefan</v>
          </cell>
          <cell r="D237" t="str">
            <v>Karlstraße 11</v>
          </cell>
          <cell r="E237" t="str">
            <v>74336 Brackenheim</v>
          </cell>
          <cell r="F237" t="str">
            <v>Markert, Stefan</v>
          </cell>
          <cell r="G237" t="str">
            <v>74336 Brackenheim, Karlstraße 11</v>
          </cell>
        </row>
        <row r="238">
          <cell r="A238">
            <v>685</v>
          </cell>
          <cell r="B238" t="str">
            <v>Martin</v>
          </cell>
          <cell r="C238" t="str">
            <v>Silke</v>
          </cell>
          <cell r="D238" t="str">
            <v>Besigheimer Weg 85/1</v>
          </cell>
          <cell r="E238" t="str">
            <v>74343 Sachsenheim</v>
          </cell>
          <cell r="F238" t="str">
            <v>Martin, Silke</v>
          </cell>
          <cell r="G238" t="str">
            <v>74343 Sachsenheim, Besigheimer Weg 85/1</v>
          </cell>
        </row>
        <row r="239">
          <cell r="A239">
            <v>686</v>
          </cell>
          <cell r="B239" t="str">
            <v>Matheis</v>
          </cell>
          <cell r="C239" t="str">
            <v>Manfred</v>
          </cell>
          <cell r="D239" t="str">
            <v>Turmstr. 3</v>
          </cell>
          <cell r="E239" t="str">
            <v>74336 Brackenheim</v>
          </cell>
          <cell r="F239" t="str">
            <v>Matheis, Manfred</v>
          </cell>
          <cell r="G239" t="str">
            <v>74336 Brackenheim, Turmstr. 3</v>
          </cell>
        </row>
        <row r="240">
          <cell r="A240">
            <v>687</v>
          </cell>
          <cell r="B240" t="str">
            <v>Matschl</v>
          </cell>
          <cell r="C240" t="str">
            <v>Andreas</v>
          </cell>
          <cell r="D240" t="str">
            <v>Weberstraße 34</v>
          </cell>
          <cell r="E240" t="str">
            <v>71706 Markgröningen</v>
          </cell>
          <cell r="F240" t="str">
            <v>Matschl, Andreas</v>
          </cell>
          <cell r="G240" t="str">
            <v>71706 Markgröningen, Weberstraße 34</v>
          </cell>
        </row>
        <row r="241">
          <cell r="A241">
            <v>688</v>
          </cell>
          <cell r="B241" t="str">
            <v>Matteis</v>
          </cell>
          <cell r="C241" t="str">
            <v>Manfred</v>
          </cell>
          <cell r="D241" t="str">
            <v>Turmstr. 3</v>
          </cell>
          <cell r="E241" t="str">
            <v xml:space="preserve">74336 Brackenheim </v>
          </cell>
          <cell r="F241" t="str">
            <v>Matteis, Manfred</v>
          </cell>
          <cell r="G241" t="str">
            <v>74336 Brackenheim , Turmstr. 3</v>
          </cell>
        </row>
        <row r="242">
          <cell r="A242">
            <v>689</v>
          </cell>
          <cell r="B242" t="str">
            <v>Mattes</v>
          </cell>
          <cell r="C242" t="str">
            <v>Eberhard</v>
          </cell>
          <cell r="D242" t="str">
            <v>Brückenstr. 15</v>
          </cell>
          <cell r="E242" t="str">
            <v>71706 Markgröningen</v>
          </cell>
          <cell r="F242" t="str">
            <v>Mattes, Eberhard</v>
          </cell>
          <cell r="G242" t="str">
            <v>71706 Markgröningen, Brückenstr. 15</v>
          </cell>
        </row>
        <row r="243">
          <cell r="A243">
            <v>690</v>
          </cell>
          <cell r="B243" t="str">
            <v>Mattes</v>
          </cell>
          <cell r="C243" t="str">
            <v>Gerhard</v>
          </cell>
          <cell r="D243" t="str">
            <v>Freudentaler Str. 38</v>
          </cell>
          <cell r="E243" t="str">
            <v>74343 Sachsenheim</v>
          </cell>
          <cell r="F243" t="str">
            <v>Mattes, Gerhard</v>
          </cell>
          <cell r="G243" t="str">
            <v>74343 Sachsenheim, Freudentaler Str. 38</v>
          </cell>
        </row>
        <row r="244">
          <cell r="A244">
            <v>691</v>
          </cell>
          <cell r="B244" t="str">
            <v>Maurer</v>
          </cell>
          <cell r="C244" t="str">
            <v>Uwe</v>
          </cell>
          <cell r="D244" t="str">
            <v>Vordere Schloßstr. 3</v>
          </cell>
          <cell r="E244" t="str">
            <v>74321 Bietigheim-Bissingen</v>
          </cell>
          <cell r="F244" t="str">
            <v>Maurer, Uwe</v>
          </cell>
          <cell r="G244" t="str">
            <v>74321 Bietigheim-Bissingen, Vordere Schloßstr. 3</v>
          </cell>
        </row>
        <row r="245">
          <cell r="A245">
            <v>692</v>
          </cell>
          <cell r="B245" t="str">
            <v>Mayerhofer</v>
          </cell>
          <cell r="C245" t="str">
            <v>Rainer</v>
          </cell>
          <cell r="D245" t="str">
            <v>Finkenweg 121</v>
          </cell>
          <cell r="E245" t="str">
            <v>74321 Bietigheim-Bissingen</v>
          </cell>
          <cell r="F245" t="str">
            <v>Mayerhofer, Rainer</v>
          </cell>
          <cell r="G245" t="str">
            <v>74321 Bietigheim-Bissingen, Finkenweg 121</v>
          </cell>
        </row>
        <row r="246">
          <cell r="A246">
            <v>693</v>
          </cell>
          <cell r="B246" t="str">
            <v>Mehner</v>
          </cell>
          <cell r="C246" t="str">
            <v>Bernd</v>
          </cell>
          <cell r="D246" t="str">
            <v>Kirbachstraße 7</v>
          </cell>
          <cell r="E246" t="str">
            <v xml:space="preserve">74343 Sachsenheim </v>
          </cell>
          <cell r="F246" t="str">
            <v>Mehner, Bernd</v>
          </cell>
          <cell r="G246" t="str">
            <v>74343 Sachsenheim , Kirbachstraße 7</v>
          </cell>
        </row>
        <row r="247">
          <cell r="A247">
            <v>694</v>
          </cell>
          <cell r="B247" t="str">
            <v>Meissner</v>
          </cell>
          <cell r="C247" t="str">
            <v>Gerd</v>
          </cell>
          <cell r="D247" t="str">
            <v>Glemsgaustraße 57a</v>
          </cell>
          <cell r="E247" t="str">
            <v xml:space="preserve">70499 Stuttgart </v>
          </cell>
          <cell r="F247" t="str">
            <v>Meissner, Gerd</v>
          </cell>
          <cell r="G247" t="str">
            <v>70499 Stuttgart , Glemsgaustraße 57a</v>
          </cell>
        </row>
        <row r="248">
          <cell r="A248">
            <v>695</v>
          </cell>
          <cell r="B248" t="str">
            <v>Merkle</v>
          </cell>
          <cell r="C248" t="str">
            <v>Gerhard</v>
          </cell>
          <cell r="D248" t="str">
            <v>Bachstr. 6</v>
          </cell>
          <cell r="E248" t="str">
            <v>70806 Kornwestheim</v>
          </cell>
          <cell r="F248" t="str">
            <v>Merkle, Gerhard</v>
          </cell>
          <cell r="G248" t="str">
            <v>70806 Kornwestheim, Bachstr. 6</v>
          </cell>
        </row>
        <row r="249">
          <cell r="A249">
            <v>696</v>
          </cell>
          <cell r="B249" t="str">
            <v>Moosburger</v>
          </cell>
          <cell r="C249" t="str">
            <v>Jürgen</v>
          </cell>
          <cell r="D249" t="str">
            <v>Metterzimmerer Str. 39</v>
          </cell>
          <cell r="E249" t="str">
            <v>74343 Sachsenheim</v>
          </cell>
          <cell r="F249" t="str">
            <v>Moosburger, Jürgen</v>
          </cell>
          <cell r="G249" t="str">
            <v>74343 Sachsenheim, Metterzimmerer Str. 39</v>
          </cell>
        </row>
        <row r="250">
          <cell r="A250">
            <v>697</v>
          </cell>
          <cell r="B250" t="str">
            <v>Müller</v>
          </cell>
          <cell r="C250" t="str">
            <v>Andreas</v>
          </cell>
          <cell r="D250" t="str">
            <v>Lichtensternstr. 9</v>
          </cell>
          <cell r="E250" t="str">
            <v xml:space="preserve">74343 Sachsenheim </v>
          </cell>
          <cell r="F250" t="str">
            <v>Müller, Andreas</v>
          </cell>
          <cell r="G250" t="str">
            <v>74343 Sachsenheim , Lichtensternstr. 9</v>
          </cell>
        </row>
        <row r="251">
          <cell r="A251">
            <v>698</v>
          </cell>
          <cell r="B251" t="str">
            <v>Müller</v>
          </cell>
          <cell r="C251" t="str">
            <v>Klaus</v>
          </cell>
          <cell r="D251" t="str">
            <v>Besigheimer Str. 58</v>
          </cell>
          <cell r="E251" t="str">
            <v xml:space="preserve">74366 Kirchheim </v>
          </cell>
          <cell r="F251" t="str">
            <v>Müller, Klaus</v>
          </cell>
          <cell r="G251" t="str">
            <v>74366 Kirchheim , Besigheimer Str. 58</v>
          </cell>
        </row>
        <row r="252">
          <cell r="A252">
            <v>699</v>
          </cell>
          <cell r="B252" t="str">
            <v>Müller</v>
          </cell>
          <cell r="C252" t="str">
            <v>Stefan</v>
          </cell>
          <cell r="D252" t="str">
            <v>Aldinger Str. 21</v>
          </cell>
          <cell r="E252" t="str">
            <v>70806 Kornwestheim</v>
          </cell>
          <cell r="F252" t="str">
            <v>Müller, Stefan</v>
          </cell>
          <cell r="G252" t="str">
            <v>70806 Kornwestheim, Aldinger Str. 21</v>
          </cell>
        </row>
        <row r="253">
          <cell r="A253">
            <v>700</v>
          </cell>
          <cell r="B253" t="str">
            <v>Müller</v>
          </cell>
          <cell r="C253" t="str">
            <v>Walter</v>
          </cell>
          <cell r="D253" t="str">
            <v>Sperrgasse 5</v>
          </cell>
          <cell r="E253" t="str">
            <v xml:space="preserve">74363 Güglingen </v>
          </cell>
          <cell r="F253" t="str">
            <v>Müller, Walter</v>
          </cell>
          <cell r="G253" t="str">
            <v>74363 Güglingen , Sperrgasse 5</v>
          </cell>
        </row>
        <row r="254">
          <cell r="A254">
            <v>701</v>
          </cell>
          <cell r="B254" t="str">
            <v>Müller</v>
          </cell>
          <cell r="C254" t="str">
            <v>Gerrit</v>
          </cell>
          <cell r="D254" t="str">
            <v>Rieslingweg 14</v>
          </cell>
          <cell r="E254" t="str">
            <v>74343 Sachsenheim</v>
          </cell>
          <cell r="F254" t="str">
            <v>Müller, Gerrit</v>
          </cell>
          <cell r="G254" t="str">
            <v>74343 Sachsenheim, Rieslingweg 14</v>
          </cell>
        </row>
        <row r="255">
          <cell r="A255">
            <v>702</v>
          </cell>
          <cell r="B255" t="str">
            <v>Nägele</v>
          </cell>
          <cell r="C255" t="str">
            <v>Oliver</v>
          </cell>
          <cell r="D255" t="str">
            <v>Heinrich-Bach-Str. 11</v>
          </cell>
          <cell r="E255" t="str">
            <v xml:space="preserve">74379 Ingersheim </v>
          </cell>
          <cell r="F255" t="str">
            <v>Nägele, Oliver</v>
          </cell>
          <cell r="G255" t="str">
            <v>74379 Ingersheim , Heinrich-Bach-Str. 11</v>
          </cell>
        </row>
        <row r="256">
          <cell r="A256">
            <v>703</v>
          </cell>
          <cell r="B256" t="str">
            <v>Nägele</v>
          </cell>
          <cell r="C256" t="str">
            <v>Reinhard</v>
          </cell>
          <cell r="D256" t="str">
            <v>Tulpenstr. 15</v>
          </cell>
          <cell r="E256" t="str">
            <v xml:space="preserve">74343 Sachsenheim </v>
          </cell>
          <cell r="F256" t="str">
            <v>Nägele, Reinhard</v>
          </cell>
          <cell r="G256" t="str">
            <v>74343 Sachsenheim , Tulpenstr. 15</v>
          </cell>
        </row>
        <row r="257">
          <cell r="A257">
            <v>704</v>
          </cell>
          <cell r="B257" t="str">
            <v>Nägele</v>
          </cell>
          <cell r="C257" t="str">
            <v>Tobias</v>
          </cell>
          <cell r="D257" t="str">
            <v>Friedrichstr. 2</v>
          </cell>
          <cell r="E257" t="str">
            <v>74394 Hessigheim</v>
          </cell>
          <cell r="F257" t="str">
            <v>Nägele, Tobias</v>
          </cell>
          <cell r="G257" t="str">
            <v>74394 Hessigheim, Friedrichstr. 2</v>
          </cell>
        </row>
        <row r="258">
          <cell r="A258">
            <v>705</v>
          </cell>
          <cell r="B258" t="str">
            <v>Nast</v>
          </cell>
          <cell r="C258" t="str">
            <v>Markus</v>
          </cell>
          <cell r="D258" t="str">
            <v>An der Steige 5</v>
          </cell>
          <cell r="E258" t="str">
            <v xml:space="preserve">74343 Sachsenheim </v>
          </cell>
          <cell r="F258" t="str">
            <v>Nast, Markus</v>
          </cell>
          <cell r="G258" t="str">
            <v>74343 Sachsenheim , An der Steige 5</v>
          </cell>
        </row>
        <row r="259">
          <cell r="A259">
            <v>706</v>
          </cell>
          <cell r="B259" t="str">
            <v>Nendel</v>
          </cell>
          <cell r="C259" t="str">
            <v>Thomas</v>
          </cell>
          <cell r="D259" t="str">
            <v>Ringstraße 3</v>
          </cell>
          <cell r="E259" t="str">
            <v>74372 Sersheim</v>
          </cell>
          <cell r="F259" t="str">
            <v>Nendel, Thomas</v>
          </cell>
          <cell r="G259" t="str">
            <v>74372 Sersheim, Ringstraße 3</v>
          </cell>
        </row>
        <row r="260">
          <cell r="A260">
            <v>707</v>
          </cell>
          <cell r="B260" t="str">
            <v>Nierhaus</v>
          </cell>
          <cell r="C260" t="str">
            <v>Kurt</v>
          </cell>
          <cell r="D260" t="str">
            <v>Lindenstr.</v>
          </cell>
          <cell r="E260" t="str">
            <v>74369 Löchgau</v>
          </cell>
          <cell r="F260" t="str">
            <v>Nierhaus, Kurt</v>
          </cell>
          <cell r="G260" t="str">
            <v>74369 Löchgau, Lindenstr.</v>
          </cell>
        </row>
        <row r="261">
          <cell r="A261">
            <v>708</v>
          </cell>
          <cell r="B261" t="str">
            <v>Nitsche</v>
          </cell>
          <cell r="C261" t="str">
            <v>Mario</v>
          </cell>
          <cell r="D261" t="str">
            <v>Sternenfelser Str. 16</v>
          </cell>
          <cell r="E261" t="str">
            <v>74343 Sachsenheim</v>
          </cell>
          <cell r="F261" t="str">
            <v>Nitsche, Mario</v>
          </cell>
          <cell r="G261" t="str">
            <v>74343 Sachsenheim, Sternenfelser Str. 16</v>
          </cell>
        </row>
        <row r="262">
          <cell r="A262">
            <v>709</v>
          </cell>
          <cell r="B262" t="str">
            <v>Obser</v>
          </cell>
          <cell r="C262" t="str">
            <v>Ekkehard</v>
          </cell>
          <cell r="D262" t="str">
            <v>Dorfstr. 68</v>
          </cell>
          <cell r="E262" t="str">
            <v>74343 Sachsenheim</v>
          </cell>
          <cell r="F262" t="str">
            <v>Obser, Ekkehard</v>
          </cell>
          <cell r="G262" t="str">
            <v>74343 Sachsenheim, Dorfstr. 68</v>
          </cell>
        </row>
        <row r="263">
          <cell r="A263">
            <v>710</v>
          </cell>
          <cell r="B263" t="str">
            <v>Ocker</v>
          </cell>
          <cell r="C263" t="str">
            <v>Werner</v>
          </cell>
          <cell r="D263" t="str">
            <v>Biegelstr. 17</v>
          </cell>
          <cell r="E263" t="str">
            <v>74336 Brackenheim</v>
          </cell>
          <cell r="F263" t="str">
            <v>Ocker, Werner</v>
          </cell>
          <cell r="G263" t="str">
            <v>74336 Brackenheim, Biegelstr. 17</v>
          </cell>
        </row>
        <row r="264">
          <cell r="A264">
            <v>711</v>
          </cell>
          <cell r="B264" t="str">
            <v>Oehler</v>
          </cell>
          <cell r="C264" t="str">
            <v>Martin</v>
          </cell>
          <cell r="D264" t="str">
            <v>Friedenstr. 6</v>
          </cell>
          <cell r="E264" t="str">
            <v xml:space="preserve">74369 Löchgau </v>
          </cell>
          <cell r="F264" t="str">
            <v>Oehler, Martin</v>
          </cell>
          <cell r="G264" t="str">
            <v>74369 Löchgau , Friedenstr. 6</v>
          </cell>
        </row>
        <row r="265">
          <cell r="A265">
            <v>712</v>
          </cell>
          <cell r="B265" t="str">
            <v>Oehler</v>
          </cell>
          <cell r="C265" t="str">
            <v>Manfred</v>
          </cell>
          <cell r="D265" t="str">
            <v>Hindenburgstr. 29</v>
          </cell>
          <cell r="E265" t="str">
            <v xml:space="preserve">74389 Cleebronn </v>
          </cell>
          <cell r="F265" t="str">
            <v>Oehler, Manfred</v>
          </cell>
          <cell r="G265" t="str">
            <v>74389 Cleebronn , Hindenburgstr. 29</v>
          </cell>
        </row>
        <row r="266">
          <cell r="A266">
            <v>713</v>
          </cell>
          <cell r="B266" t="str">
            <v>Oehler</v>
          </cell>
          <cell r="C266" t="str">
            <v>Steffen</v>
          </cell>
          <cell r="D266" t="str">
            <v>Bühlstr. 18</v>
          </cell>
          <cell r="E266" t="str">
            <v xml:space="preserve">74392 Freudental </v>
          </cell>
          <cell r="F266" t="str">
            <v>Oehler, Steffen</v>
          </cell>
          <cell r="G266" t="str">
            <v>74392 Freudental , Bühlstr. 18</v>
          </cell>
        </row>
        <row r="267">
          <cell r="A267">
            <v>714</v>
          </cell>
          <cell r="B267" t="str">
            <v>Oehler</v>
          </cell>
          <cell r="C267" t="str">
            <v>Jürgen</v>
          </cell>
          <cell r="D267" t="str">
            <v>Steinäckerstr. 1</v>
          </cell>
          <cell r="E267" t="str">
            <v xml:space="preserve">74389 Cleebronn </v>
          </cell>
          <cell r="F267" t="str">
            <v>Oehler, Jürgen</v>
          </cell>
          <cell r="G267" t="str">
            <v>74389 Cleebronn , Steinäckerstr. 1</v>
          </cell>
        </row>
        <row r="268">
          <cell r="A268">
            <v>715</v>
          </cell>
          <cell r="B268" t="str">
            <v>Oesterle</v>
          </cell>
          <cell r="C268" t="str">
            <v>Manfred</v>
          </cell>
          <cell r="D268" t="str">
            <v>Weinstr. 9</v>
          </cell>
          <cell r="E268" t="str">
            <v>74343 Sachsenheim</v>
          </cell>
          <cell r="F268" t="str">
            <v>Oesterle, Manfred</v>
          </cell>
          <cell r="G268" t="str">
            <v>74343 Sachsenheim, Weinstr. 9</v>
          </cell>
        </row>
        <row r="269">
          <cell r="A269">
            <v>716</v>
          </cell>
          <cell r="B269" t="str">
            <v>Off</v>
          </cell>
          <cell r="C269" t="str">
            <v>Sven</v>
          </cell>
          <cell r="D269" t="str">
            <v>Helmut-Ulmer-Str. 40</v>
          </cell>
          <cell r="E269" t="str">
            <v xml:space="preserve">71665 Vaihingen an der Enz </v>
          </cell>
          <cell r="F269" t="str">
            <v>Off, Sven</v>
          </cell>
          <cell r="G269" t="str">
            <v>71665 Vaihingen an der Enz , Helmut-Ulmer-Str. 40</v>
          </cell>
        </row>
        <row r="270">
          <cell r="A270">
            <v>717</v>
          </cell>
          <cell r="B270" t="str">
            <v>Oppenländer</v>
          </cell>
          <cell r="C270" t="str">
            <v>Uwe</v>
          </cell>
          <cell r="D270" t="str">
            <v>Adolfstr. 6</v>
          </cell>
          <cell r="E270" t="str">
            <v xml:space="preserve">74343 Sachsenheim </v>
          </cell>
          <cell r="F270" t="str">
            <v>Oppenländer, Uwe</v>
          </cell>
          <cell r="G270" t="str">
            <v>74343 Sachsenheim , Adolfstr. 6</v>
          </cell>
        </row>
        <row r="271">
          <cell r="A271">
            <v>718</v>
          </cell>
          <cell r="B271" t="str">
            <v>Oßwald</v>
          </cell>
          <cell r="C271" t="str">
            <v>Erich</v>
          </cell>
          <cell r="D271" t="str">
            <v>Baltenstr. 4</v>
          </cell>
          <cell r="E271" t="str">
            <v xml:space="preserve">71640 Ludwigsburg </v>
          </cell>
          <cell r="F271" t="str">
            <v>Oßwald, Erich</v>
          </cell>
          <cell r="G271" t="str">
            <v>71640 Ludwigsburg , Baltenstr. 4</v>
          </cell>
        </row>
        <row r="272">
          <cell r="A272">
            <v>719</v>
          </cell>
          <cell r="B272" t="str">
            <v>Ott</v>
          </cell>
          <cell r="C272" t="str">
            <v>Jürgen</v>
          </cell>
          <cell r="D272" t="str">
            <v>Herzog-Ulrich-Str. 21</v>
          </cell>
          <cell r="E272" t="str">
            <v xml:space="preserve">74343 Sachsenheim </v>
          </cell>
          <cell r="F272" t="str">
            <v>Ott, Jürgen</v>
          </cell>
          <cell r="G272" t="str">
            <v>74343 Sachsenheim , Herzog-Ulrich-Str. 21</v>
          </cell>
        </row>
        <row r="273">
          <cell r="A273">
            <v>720</v>
          </cell>
          <cell r="B273" t="str">
            <v>Paul</v>
          </cell>
          <cell r="C273" t="str">
            <v>Michael</v>
          </cell>
          <cell r="D273" t="str">
            <v>Metterzimmerer Str. 145</v>
          </cell>
          <cell r="E273" t="str">
            <v>74343 Sachsenheim</v>
          </cell>
          <cell r="F273" t="str">
            <v>Paul, Michael</v>
          </cell>
          <cell r="G273" t="str">
            <v>74343 Sachsenheim, Metterzimmerer Str. 145</v>
          </cell>
        </row>
        <row r="274">
          <cell r="A274">
            <v>721</v>
          </cell>
          <cell r="B274" t="str">
            <v>Paz</v>
          </cell>
          <cell r="C274" t="str">
            <v>Alonso</v>
          </cell>
          <cell r="D274" t="str">
            <v>Schulstr. 19</v>
          </cell>
          <cell r="E274" t="str">
            <v>74363 Güglingen</v>
          </cell>
          <cell r="F274" t="str">
            <v>Paz, Alonso</v>
          </cell>
          <cell r="G274" t="str">
            <v>74363 Güglingen, Schulstr. 19</v>
          </cell>
        </row>
        <row r="275">
          <cell r="A275">
            <v>722</v>
          </cell>
          <cell r="B275" t="str">
            <v>Peichel</v>
          </cell>
          <cell r="C275" t="str">
            <v>Benedikt</v>
          </cell>
          <cell r="D275" t="str">
            <v>Tulpenstraße 13</v>
          </cell>
          <cell r="E275" t="str">
            <v>74343 Sachsenheim</v>
          </cell>
          <cell r="F275" t="str">
            <v>Peichel, Benedikt</v>
          </cell>
          <cell r="G275" t="str">
            <v>74343 Sachsenheim, Tulpenstraße 13</v>
          </cell>
        </row>
        <row r="276">
          <cell r="A276">
            <v>723</v>
          </cell>
          <cell r="B276" t="str">
            <v xml:space="preserve">Peipe </v>
          </cell>
          <cell r="C276" t="str">
            <v>Tobias</v>
          </cell>
          <cell r="D276" t="str">
            <v>Silcherstr. 7</v>
          </cell>
          <cell r="E276" t="str">
            <v>74366 Brackenheim</v>
          </cell>
          <cell r="F276" t="str">
            <v>Peipe , Tobias</v>
          </cell>
          <cell r="G276" t="str">
            <v>74366 Brackenheim, Silcherstr. 7</v>
          </cell>
        </row>
        <row r="277">
          <cell r="A277">
            <v>724</v>
          </cell>
          <cell r="B277" t="str">
            <v>Pfeiffer</v>
          </cell>
          <cell r="C277" t="str">
            <v>Holger</v>
          </cell>
          <cell r="D277" t="str">
            <v>Hindenburgstraße 12</v>
          </cell>
          <cell r="E277" t="str">
            <v xml:space="preserve">74343 Sachsenheim </v>
          </cell>
          <cell r="F277" t="str">
            <v>Pfeiffer, Holger</v>
          </cell>
          <cell r="G277" t="str">
            <v>74343 Sachsenheim , Hindenburgstraße 12</v>
          </cell>
        </row>
        <row r="278">
          <cell r="A278">
            <v>725</v>
          </cell>
          <cell r="B278" t="str">
            <v>Pflüger</v>
          </cell>
          <cell r="C278" t="str">
            <v>Jörg</v>
          </cell>
          <cell r="D278" t="str">
            <v>Seepfad 41</v>
          </cell>
          <cell r="E278" t="str">
            <v xml:space="preserve">74343 Sachsenheim </v>
          </cell>
          <cell r="F278" t="str">
            <v>Pflüger, Jörg</v>
          </cell>
          <cell r="G278" t="str">
            <v>74343 Sachsenheim , Seepfad 41</v>
          </cell>
        </row>
        <row r="279">
          <cell r="A279">
            <v>726</v>
          </cell>
          <cell r="B279" t="str">
            <v>Pistikos-Braun</v>
          </cell>
          <cell r="C279" t="str">
            <v>Charalampos</v>
          </cell>
          <cell r="D279" t="str">
            <v>Eisenbahnstr. 16</v>
          </cell>
          <cell r="E279" t="str">
            <v>74343 Sachsenheim</v>
          </cell>
          <cell r="F279" t="str">
            <v>Pistikos-Braun, Charalampos</v>
          </cell>
          <cell r="G279" t="str">
            <v>74343 Sachsenheim, Eisenbahnstr. 16</v>
          </cell>
        </row>
        <row r="280">
          <cell r="A280">
            <v>727</v>
          </cell>
          <cell r="B280" t="str">
            <v xml:space="preserve">Raff </v>
          </cell>
          <cell r="C280" t="str">
            <v>Michael</v>
          </cell>
          <cell r="D280" t="str">
            <v>Lavendelweg 2</v>
          </cell>
          <cell r="E280" t="str">
            <v>74343 Sachsenheim</v>
          </cell>
          <cell r="F280" t="str">
            <v>Raff , Michael</v>
          </cell>
          <cell r="G280" t="str">
            <v>74343 Sachsenheim, Lavendelweg 2</v>
          </cell>
        </row>
        <row r="281">
          <cell r="A281">
            <v>728</v>
          </cell>
          <cell r="B281" t="str">
            <v>Rapp</v>
          </cell>
          <cell r="C281" t="str">
            <v>Rainer</v>
          </cell>
          <cell r="D281" t="str">
            <v>Seepfad 26</v>
          </cell>
          <cell r="E281" t="str">
            <v>74343 Sachsenheim</v>
          </cell>
          <cell r="F281" t="str">
            <v>Rapp, Rainer</v>
          </cell>
          <cell r="G281" t="str">
            <v>74343 Sachsenheim, Seepfad 26</v>
          </cell>
        </row>
        <row r="282">
          <cell r="A282">
            <v>729</v>
          </cell>
          <cell r="B282" t="str">
            <v>Rehländer</v>
          </cell>
          <cell r="C282" t="str">
            <v>Michael</v>
          </cell>
          <cell r="D282" t="str">
            <v>Rinnenstr. 20</v>
          </cell>
          <cell r="E282" t="str">
            <v>74343 Sachsenheim</v>
          </cell>
          <cell r="F282" t="str">
            <v>Rehländer, Michael</v>
          </cell>
          <cell r="G282" t="str">
            <v>74343 Sachsenheim, Rinnenstr. 20</v>
          </cell>
        </row>
        <row r="283">
          <cell r="A283">
            <v>730</v>
          </cell>
          <cell r="B283" t="str">
            <v>Renk</v>
          </cell>
          <cell r="C283" t="str">
            <v>Peter</v>
          </cell>
          <cell r="D283" t="str">
            <v>Berntalstraße 48</v>
          </cell>
          <cell r="E283" t="str">
            <v xml:space="preserve">74343 Sachsenheim </v>
          </cell>
          <cell r="F283" t="str">
            <v>Renk, Peter</v>
          </cell>
          <cell r="G283" t="str">
            <v>74343 Sachsenheim , Berntalstraße 48</v>
          </cell>
        </row>
        <row r="284">
          <cell r="A284">
            <v>731</v>
          </cell>
          <cell r="B284" t="str">
            <v>Renz</v>
          </cell>
          <cell r="C284" t="str">
            <v>Marc</v>
          </cell>
          <cell r="D284" t="str">
            <v>Schneckenhäldenweg</v>
          </cell>
          <cell r="E284" t="str">
            <v>71665 Vaihingen</v>
          </cell>
          <cell r="F284" t="str">
            <v>Renz, Marc</v>
          </cell>
          <cell r="G284" t="str">
            <v>71665 Vaihingen, Schneckenhäldenweg</v>
          </cell>
        </row>
        <row r="285">
          <cell r="A285">
            <v>732</v>
          </cell>
          <cell r="B285" t="str">
            <v>Renz</v>
          </cell>
          <cell r="C285" t="str">
            <v>Roland</v>
          </cell>
          <cell r="D285" t="str">
            <v>Rinnenstr. 21/1</v>
          </cell>
          <cell r="E285" t="str">
            <v>74343 Sachsenheim</v>
          </cell>
          <cell r="F285" t="str">
            <v>Renz, Roland</v>
          </cell>
          <cell r="G285" t="str">
            <v>74343 Sachsenheim, Rinnenstr. 21/1</v>
          </cell>
        </row>
        <row r="286">
          <cell r="A286">
            <v>733</v>
          </cell>
          <cell r="B286" t="str">
            <v>Rogner</v>
          </cell>
          <cell r="C286" t="str">
            <v>Jörg</v>
          </cell>
          <cell r="D286" t="str">
            <v>Ricarda-Huch-Str. 7</v>
          </cell>
          <cell r="E286" t="str">
            <v>74321 Bietigheim-Bissingen</v>
          </cell>
          <cell r="F286" t="str">
            <v>Rogner, Jörg</v>
          </cell>
          <cell r="G286" t="str">
            <v>74321 Bietigheim-Bissingen, Ricarda-Huch-Str. 7</v>
          </cell>
        </row>
        <row r="287">
          <cell r="A287">
            <v>734</v>
          </cell>
          <cell r="B287" t="str">
            <v>Rommel</v>
          </cell>
          <cell r="C287" t="str">
            <v>Gerd</v>
          </cell>
          <cell r="D287" t="str">
            <v>Brombergweg 15</v>
          </cell>
          <cell r="E287" t="str">
            <v>74392 Freudental</v>
          </cell>
          <cell r="F287" t="str">
            <v>Rommel, Gerd</v>
          </cell>
          <cell r="G287" t="str">
            <v>74392 Freudental, Brombergweg 15</v>
          </cell>
        </row>
        <row r="288">
          <cell r="A288">
            <v>735</v>
          </cell>
          <cell r="B288" t="str">
            <v>Rösch</v>
          </cell>
          <cell r="C288" t="str">
            <v>Hartmut</v>
          </cell>
          <cell r="D288" t="str">
            <v>Mundelsheimer Weg 53</v>
          </cell>
          <cell r="E288" t="str">
            <v>74354 Besigheim-Ottmarsheim</v>
          </cell>
          <cell r="F288" t="str">
            <v>Rösch, Hartmut</v>
          </cell>
          <cell r="G288" t="str">
            <v>74354 Besigheim-Ottmarsheim, Mundelsheimer Weg 53</v>
          </cell>
        </row>
        <row r="289">
          <cell r="A289">
            <v>736</v>
          </cell>
          <cell r="B289" t="str">
            <v>Sartorius</v>
          </cell>
          <cell r="C289" t="str">
            <v>Renate</v>
          </cell>
          <cell r="D289" t="str">
            <v>Mittlere Str. 11</v>
          </cell>
          <cell r="E289" t="str">
            <v xml:space="preserve">74357 Bönnigheim </v>
          </cell>
          <cell r="F289" t="str">
            <v>Sartorius, Renate</v>
          </cell>
          <cell r="G289" t="str">
            <v>74357 Bönnigheim , Mittlere Str. 11</v>
          </cell>
        </row>
        <row r="290">
          <cell r="A290">
            <v>737</v>
          </cell>
          <cell r="B290" t="str">
            <v>Sauerzapf</v>
          </cell>
          <cell r="C290" t="str">
            <v>Wolfgang</v>
          </cell>
          <cell r="D290" t="str">
            <v>In der Bannhalde 46</v>
          </cell>
          <cell r="E290" t="str">
            <v>74343 Sachsenheim</v>
          </cell>
          <cell r="F290" t="str">
            <v>Sauerzapf, Wolfgang</v>
          </cell>
          <cell r="G290" t="str">
            <v>74343 Sachsenheim, In der Bannhalde 46</v>
          </cell>
        </row>
        <row r="291">
          <cell r="A291">
            <v>738</v>
          </cell>
          <cell r="B291" t="str">
            <v>Schaber</v>
          </cell>
          <cell r="C291" t="str">
            <v>Marcel</v>
          </cell>
          <cell r="D291" t="str">
            <v>Oberdorfstr. 12</v>
          </cell>
          <cell r="E291" t="str">
            <v>74363 Güglingen-Eibensbach</v>
          </cell>
          <cell r="F291" t="str">
            <v>Schaber, Marcel</v>
          </cell>
          <cell r="G291" t="str">
            <v>74363 Güglingen-Eibensbach, Oberdorfstr. 12</v>
          </cell>
        </row>
        <row r="292">
          <cell r="A292">
            <v>739</v>
          </cell>
          <cell r="B292" t="str">
            <v>Schacherl</v>
          </cell>
          <cell r="C292" t="str">
            <v>Ralf</v>
          </cell>
          <cell r="D292" t="str">
            <v>Gallenmichel 21</v>
          </cell>
          <cell r="E292" t="str">
            <v xml:space="preserve">74343 Sachsenheim </v>
          </cell>
          <cell r="F292" t="str">
            <v>Schacherl, Ralf</v>
          </cell>
          <cell r="G292" t="str">
            <v>74343 Sachsenheim , Gallenmichel 21</v>
          </cell>
        </row>
        <row r="293">
          <cell r="A293">
            <v>740</v>
          </cell>
          <cell r="B293" t="str">
            <v>Scharmann</v>
          </cell>
          <cell r="C293" t="str">
            <v>Andreas</v>
          </cell>
          <cell r="D293" t="str">
            <v>Königsberger Str. 6</v>
          </cell>
          <cell r="E293" t="str">
            <v xml:space="preserve">74372 Sersheim </v>
          </cell>
          <cell r="F293" t="str">
            <v>Scharmann, Andreas</v>
          </cell>
          <cell r="G293" t="str">
            <v>74372 Sersheim , Königsberger Str. 6</v>
          </cell>
        </row>
        <row r="294">
          <cell r="A294">
            <v>741</v>
          </cell>
          <cell r="B294" t="str">
            <v>Schefczik</v>
          </cell>
          <cell r="C294" t="str">
            <v>Hanspeter</v>
          </cell>
          <cell r="D294" t="str">
            <v>Besigheimer Weg 42</v>
          </cell>
          <cell r="E294" t="str">
            <v xml:space="preserve">74343 Sachsenheim </v>
          </cell>
          <cell r="F294" t="str">
            <v>Schefczik, Hanspeter</v>
          </cell>
          <cell r="G294" t="str">
            <v>74343 Sachsenheim , Besigheimer Weg 42</v>
          </cell>
        </row>
        <row r="295">
          <cell r="A295">
            <v>742</v>
          </cell>
          <cell r="B295" t="str">
            <v>Scheihing</v>
          </cell>
          <cell r="C295" t="str">
            <v>Marcel</v>
          </cell>
          <cell r="D295" t="str">
            <v>Dammstr. 10</v>
          </cell>
          <cell r="E295" t="str">
            <v xml:space="preserve">74372 Sersheim </v>
          </cell>
          <cell r="F295" t="str">
            <v>Scheihing, Marcel</v>
          </cell>
          <cell r="G295" t="str">
            <v>74372 Sersheim , Dammstr. 10</v>
          </cell>
        </row>
        <row r="296">
          <cell r="A296">
            <v>743</v>
          </cell>
          <cell r="B296" t="str">
            <v>Scheu</v>
          </cell>
          <cell r="C296" t="str">
            <v>Klaus</v>
          </cell>
          <cell r="D296" t="str">
            <v>Schafgasse 2</v>
          </cell>
          <cell r="E296" t="str">
            <v>74363 Güglingen-Frauenzimmern</v>
          </cell>
          <cell r="F296" t="str">
            <v>Scheu, Klaus</v>
          </cell>
          <cell r="G296" t="str">
            <v>74363 Güglingen-Frauenzimmern, Schafgasse 2</v>
          </cell>
        </row>
        <row r="297">
          <cell r="A297">
            <v>744</v>
          </cell>
          <cell r="B297" t="str">
            <v>Scheuerle</v>
          </cell>
          <cell r="C297" t="str">
            <v>Steffen</v>
          </cell>
          <cell r="D297" t="str">
            <v>Hofener Str. 101</v>
          </cell>
          <cell r="E297" t="str">
            <v>74391 Erligheim</v>
          </cell>
          <cell r="F297" t="str">
            <v>Scheuerle, Steffen</v>
          </cell>
          <cell r="G297" t="str">
            <v>74391 Erligheim, Hofener Str. 101</v>
          </cell>
        </row>
        <row r="298">
          <cell r="A298">
            <v>745</v>
          </cell>
          <cell r="B298" t="str">
            <v>Scheuler GbR</v>
          </cell>
          <cell r="D298" t="str">
            <v>Weissenhof 24</v>
          </cell>
          <cell r="E298" t="str">
            <v>74369 Löchgau</v>
          </cell>
          <cell r="F298" t="str">
            <v xml:space="preserve">Scheuler GbR, </v>
          </cell>
          <cell r="G298" t="str">
            <v>74369 Löchgau, Weissenhof 24</v>
          </cell>
        </row>
        <row r="299">
          <cell r="A299">
            <v>746</v>
          </cell>
          <cell r="B299" t="str">
            <v>Scheyhing</v>
          </cell>
          <cell r="C299" t="str">
            <v>Marcel</v>
          </cell>
          <cell r="D299" t="str">
            <v>Dammstraße 10</v>
          </cell>
          <cell r="E299" t="str">
            <v>74372 Sersheim</v>
          </cell>
          <cell r="F299" t="str">
            <v>Scheyhing, Marcel</v>
          </cell>
          <cell r="G299" t="str">
            <v>74372 Sersheim, Dammstraße 10</v>
          </cell>
        </row>
        <row r="300">
          <cell r="A300">
            <v>747</v>
          </cell>
          <cell r="B300" t="str">
            <v>Schick</v>
          </cell>
          <cell r="C300" t="str">
            <v>Christian</v>
          </cell>
          <cell r="D300" t="str">
            <v>Güglinger Str. 14</v>
          </cell>
          <cell r="E300" t="str">
            <v>74343 Sachsenheim</v>
          </cell>
          <cell r="F300" t="str">
            <v>Schick, Christian</v>
          </cell>
          <cell r="G300" t="str">
            <v>74343 Sachsenheim, Güglinger Str. 14</v>
          </cell>
        </row>
        <row r="301">
          <cell r="A301">
            <v>748</v>
          </cell>
          <cell r="B301" t="str">
            <v>Schick</v>
          </cell>
          <cell r="C301" t="str">
            <v>Helmut</v>
          </cell>
          <cell r="D301" t="str">
            <v>Güglinger Str. 14</v>
          </cell>
          <cell r="E301" t="str">
            <v xml:space="preserve">74343 Sachsenheim </v>
          </cell>
          <cell r="F301" t="str">
            <v>Schick, Helmut</v>
          </cell>
          <cell r="G301" t="str">
            <v>74343 Sachsenheim , Güglinger Str. 14</v>
          </cell>
        </row>
        <row r="302">
          <cell r="A302">
            <v>749</v>
          </cell>
          <cell r="B302" t="str">
            <v>Schindler</v>
          </cell>
          <cell r="C302" t="str">
            <v>Karlheinz</v>
          </cell>
          <cell r="D302" t="str">
            <v>Schwalbenstr. 47</v>
          </cell>
          <cell r="E302" t="str">
            <v>74392 Freudental</v>
          </cell>
          <cell r="F302" t="str">
            <v>Schindler, Karlheinz</v>
          </cell>
          <cell r="G302" t="str">
            <v>74392 Freudental, Schwalbenstr. 47</v>
          </cell>
        </row>
        <row r="303">
          <cell r="A303">
            <v>750</v>
          </cell>
          <cell r="B303" t="str">
            <v>Schlag</v>
          </cell>
          <cell r="C303" t="str">
            <v>Hans</v>
          </cell>
          <cell r="D303" t="str">
            <v>Häfnerhaslacher Straße 36</v>
          </cell>
          <cell r="E303" t="str">
            <v xml:space="preserve">74343 Sachsenh </v>
          </cell>
          <cell r="F303" t="str">
            <v>Schlag, Hans</v>
          </cell>
          <cell r="G303" t="str">
            <v>74343 Sachsenh , Häfnerhaslacher Straße 36</v>
          </cell>
        </row>
        <row r="304">
          <cell r="A304">
            <v>751</v>
          </cell>
          <cell r="B304" t="str">
            <v>Schmid</v>
          </cell>
          <cell r="C304" t="str">
            <v>Jürgen</v>
          </cell>
          <cell r="D304" t="str">
            <v>Brunnenstr. 15</v>
          </cell>
          <cell r="E304" t="str">
            <v>74343 Sachsenheim</v>
          </cell>
          <cell r="F304" t="str">
            <v>Schmid, Jürgen</v>
          </cell>
          <cell r="G304" t="str">
            <v>74343 Sachsenheim, Brunnenstr. 15</v>
          </cell>
        </row>
        <row r="305">
          <cell r="A305">
            <v>752</v>
          </cell>
          <cell r="B305" t="str">
            <v>Schmid</v>
          </cell>
          <cell r="C305" t="str">
            <v>Thomas</v>
          </cell>
          <cell r="D305" t="str">
            <v>Geigersbergstr. 2</v>
          </cell>
          <cell r="E305" t="str">
            <v xml:space="preserve">74343 Sachsenheim </v>
          </cell>
          <cell r="F305" t="str">
            <v>Schmid, Thomas</v>
          </cell>
          <cell r="G305" t="str">
            <v>74343 Sachsenheim , Geigersbergstr. 2</v>
          </cell>
        </row>
        <row r="306">
          <cell r="A306">
            <v>753</v>
          </cell>
          <cell r="B306" t="str">
            <v>Schmid</v>
          </cell>
          <cell r="C306" t="str">
            <v>Werner</v>
          </cell>
          <cell r="D306" t="str">
            <v>Haselweg 4</v>
          </cell>
          <cell r="E306" t="str">
            <v xml:space="preserve">74321 Bietigheim-Bissingen </v>
          </cell>
          <cell r="F306" t="str">
            <v>Schmid, Werner</v>
          </cell>
          <cell r="G306" t="str">
            <v>74321 Bietigheim-Bissingen , Haselweg 4</v>
          </cell>
        </row>
        <row r="307">
          <cell r="A307">
            <v>754</v>
          </cell>
          <cell r="B307" t="str">
            <v>Schmidt</v>
          </cell>
          <cell r="C307" t="str">
            <v>Frank</v>
          </cell>
          <cell r="D307" t="str">
            <v>Bachstr. 10</v>
          </cell>
          <cell r="E307" t="str">
            <v xml:space="preserve">74399 Walheim </v>
          </cell>
          <cell r="F307" t="str">
            <v>Schmidt, Frank</v>
          </cell>
          <cell r="G307" t="str">
            <v>74399 Walheim , Bachstr. 10</v>
          </cell>
        </row>
        <row r="308">
          <cell r="A308">
            <v>755</v>
          </cell>
          <cell r="B308" t="str">
            <v>Schneider</v>
          </cell>
          <cell r="C308" t="str">
            <v>Jürgen</v>
          </cell>
          <cell r="D308" t="str">
            <v>Wernerstraße 15</v>
          </cell>
          <cell r="E308" t="str">
            <v xml:space="preserve">71739 Oberriexingen </v>
          </cell>
          <cell r="F308" t="str">
            <v>Schneider, Jürgen</v>
          </cell>
          <cell r="G308" t="str">
            <v>71739 Oberriexingen , Wernerstraße 15</v>
          </cell>
        </row>
        <row r="309">
          <cell r="A309">
            <v>756</v>
          </cell>
          <cell r="B309" t="str">
            <v>Schnitter</v>
          </cell>
          <cell r="C309" t="str">
            <v>Rudolf</v>
          </cell>
          <cell r="D309" t="str">
            <v>Kirchhofstr. 5</v>
          </cell>
          <cell r="E309" t="str">
            <v xml:space="preserve">74343 Sachsenheim </v>
          </cell>
          <cell r="F309" t="str">
            <v>Schnitter, Rudolf</v>
          </cell>
          <cell r="G309" t="str">
            <v>74343 Sachsenheim , Kirchhofstr. 5</v>
          </cell>
        </row>
        <row r="310">
          <cell r="A310">
            <v>757</v>
          </cell>
          <cell r="B310" t="str">
            <v>Schottenloher</v>
          </cell>
          <cell r="C310" t="str">
            <v>Kai</v>
          </cell>
          <cell r="D310" t="str">
            <v>Rundlingstr. 4</v>
          </cell>
          <cell r="E310" t="str">
            <v>74343 Sachsenheim</v>
          </cell>
          <cell r="F310" t="str">
            <v>Schottenloher, Kai</v>
          </cell>
          <cell r="G310" t="str">
            <v>74343 Sachsenheim, Rundlingstr. 4</v>
          </cell>
        </row>
        <row r="311">
          <cell r="A311">
            <v>758</v>
          </cell>
          <cell r="B311" t="str">
            <v>Schreiber</v>
          </cell>
          <cell r="C311" t="str">
            <v>Jürgen</v>
          </cell>
          <cell r="D311" t="str">
            <v>Untere Schulgartenstr. 9</v>
          </cell>
          <cell r="E311" t="str">
            <v>74343 Sachsenheim</v>
          </cell>
          <cell r="F311" t="str">
            <v>Schreiber, Jürgen</v>
          </cell>
          <cell r="G311" t="str">
            <v>74343 Sachsenheim, Untere Schulgartenstr. 9</v>
          </cell>
        </row>
        <row r="312">
          <cell r="A312">
            <v>759</v>
          </cell>
          <cell r="B312" t="str">
            <v>Schreiber</v>
          </cell>
          <cell r="C312" t="str">
            <v>Peter</v>
          </cell>
          <cell r="D312" t="str">
            <v>In der Bannhalde 63</v>
          </cell>
          <cell r="E312" t="str">
            <v xml:space="preserve">74343 Sachsenheim </v>
          </cell>
          <cell r="F312" t="str">
            <v>Schreiber, Peter</v>
          </cell>
          <cell r="G312" t="str">
            <v>74343 Sachsenheim , In der Bannhalde 63</v>
          </cell>
        </row>
        <row r="313">
          <cell r="A313">
            <v>760</v>
          </cell>
          <cell r="B313" t="str">
            <v xml:space="preserve">Schreiber </v>
          </cell>
          <cell r="C313" t="str">
            <v>Bernd</v>
          </cell>
          <cell r="D313" t="str">
            <v>Obere Zeilstr. 12</v>
          </cell>
          <cell r="E313" t="str">
            <v>74343 Sachsenheim</v>
          </cell>
          <cell r="F313" t="str">
            <v>Schreiber , Bernd</v>
          </cell>
          <cell r="G313" t="str">
            <v>74343 Sachsenheim, Obere Zeilstr. 12</v>
          </cell>
        </row>
        <row r="314">
          <cell r="A314">
            <v>761</v>
          </cell>
          <cell r="B314" t="str">
            <v>Schremmer</v>
          </cell>
          <cell r="C314" t="str">
            <v>Gerhard</v>
          </cell>
          <cell r="D314" t="str">
            <v>Königsberger Str. 9</v>
          </cell>
          <cell r="E314" t="str">
            <v>74321 Bietigheim-Bissingen</v>
          </cell>
          <cell r="F314" t="str">
            <v>Schremmer, Gerhard</v>
          </cell>
          <cell r="G314" t="str">
            <v>74321 Bietigheim-Bissingen, Königsberger Str. 9</v>
          </cell>
        </row>
        <row r="315">
          <cell r="A315">
            <v>762</v>
          </cell>
          <cell r="B315" t="str">
            <v>Schrenk</v>
          </cell>
          <cell r="C315" t="str">
            <v>Reinhold</v>
          </cell>
          <cell r="D315" t="str">
            <v>Breslauer Str. 79</v>
          </cell>
          <cell r="E315" t="str">
            <v>74321 Bietigheim-Bissingen</v>
          </cell>
          <cell r="F315" t="str">
            <v>Schrenk, Reinhold</v>
          </cell>
          <cell r="G315" t="str">
            <v>74321 Bietigheim-Bissingen, Breslauer Str. 79</v>
          </cell>
        </row>
        <row r="316">
          <cell r="A316">
            <v>763</v>
          </cell>
          <cell r="B316" t="str">
            <v>Schülling</v>
          </cell>
          <cell r="C316" t="str">
            <v>Udo</v>
          </cell>
          <cell r="D316" t="str">
            <v>Bannholzstr. 22</v>
          </cell>
          <cell r="E316" t="str">
            <v>74363 Güglingen</v>
          </cell>
          <cell r="F316" t="str">
            <v>Schülling, Udo</v>
          </cell>
          <cell r="G316" t="str">
            <v>74363 Güglingen, Bannholzstr. 22</v>
          </cell>
        </row>
        <row r="317">
          <cell r="A317">
            <v>764</v>
          </cell>
          <cell r="B317" t="str">
            <v>Schützle</v>
          </cell>
          <cell r="C317" t="str">
            <v>Michael</v>
          </cell>
          <cell r="D317" t="str">
            <v>Bissinger Str. 281</v>
          </cell>
          <cell r="E317" t="str">
            <v>74321 Bietigheim-Bissingen</v>
          </cell>
          <cell r="F317" t="str">
            <v>Schützle, Michael</v>
          </cell>
          <cell r="G317" t="str">
            <v>74321 Bietigheim-Bissingen, Bissinger Str. 281</v>
          </cell>
        </row>
        <row r="318">
          <cell r="A318">
            <v>765</v>
          </cell>
          <cell r="B318" t="str">
            <v>Schweiher</v>
          </cell>
          <cell r="C318" t="str">
            <v>Jürgen</v>
          </cell>
          <cell r="D318" t="str">
            <v>Birkenstr. 16</v>
          </cell>
          <cell r="E318" t="str">
            <v>74391 Erligheim</v>
          </cell>
          <cell r="F318" t="str">
            <v>Schweiher, Jürgen</v>
          </cell>
          <cell r="G318" t="str">
            <v>74391 Erligheim, Birkenstr. 16</v>
          </cell>
        </row>
        <row r="319">
          <cell r="A319">
            <v>766</v>
          </cell>
          <cell r="B319" t="str">
            <v>Schwiebert</v>
          </cell>
          <cell r="C319" t="str">
            <v>Thomas</v>
          </cell>
          <cell r="D319" t="str">
            <v>In der Bannhalde 45</v>
          </cell>
          <cell r="E319" t="str">
            <v>74343 Sachsenheim</v>
          </cell>
          <cell r="F319" t="str">
            <v>Schwiebert, Thomas</v>
          </cell>
          <cell r="G319" t="str">
            <v>74343 Sachsenheim, In der Bannhalde 45</v>
          </cell>
        </row>
        <row r="320">
          <cell r="A320">
            <v>767</v>
          </cell>
          <cell r="B320" t="str">
            <v>Seidel</v>
          </cell>
          <cell r="C320" t="str">
            <v>Joachim</v>
          </cell>
          <cell r="D320" t="str">
            <v>Finkenweg 35</v>
          </cell>
          <cell r="E320" t="str">
            <v>71634 Ludwigsburg</v>
          </cell>
          <cell r="F320" t="str">
            <v>Seidel, Joachim</v>
          </cell>
          <cell r="G320" t="str">
            <v>71634 Ludwigsburg, Finkenweg 35</v>
          </cell>
        </row>
        <row r="321">
          <cell r="A321">
            <v>768</v>
          </cell>
          <cell r="B321" t="str">
            <v>Seidl</v>
          </cell>
          <cell r="C321" t="str">
            <v>Wolfram</v>
          </cell>
          <cell r="D321" t="str">
            <v>Bannholzstr. 24</v>
          </cell>
          <cell r="E321" t="str">
            <v>74363 Güglingen</v>
          </cell>
          <cell r="F321" t="str">
            <v>Seidl, Wolfram</v>
          </cell>
          <cell r="G321" t="str">
            <v>74363 Güglingen, Bannholzstr. 24</v>
          </cell>
        </row>
        <row r="322">
          <cell r="A322">
            <v>769</v>
          </cell>
          <cell r="B322" t="str">
            <v>Seitter</v>
          </cell>
          <cell r="C322" t="str">
            <v>Heinz</v>
          </cell>
          <cell r="D322" t="str">
            <v>Häfnerstr. 48</v>
          </cell>
          <cell r="E322" t="str">
            <v xml:space="preserve">74343 Sachsenheim </v>
          </cell>
          <cell r="F322" t="str">
            <v>Seitter, Heinz</v>
          </cell>
          <cell r="G322" t="str">
            <v>74343 Sachsenheim , Häfnerstr. 48</v>
          </cell>
        </row>
        <row r="323">
          <cell r="A323">
            <v>770</v>
          </cell>
          <cell r="B323" t="str">
            <v>Seizinger</v>
          </cell>
          <cell r="C323" t="str">
            <v>Horst</v>
          </cell>
          <cell r="D323" t="str">
            <v>Im Weinberg 24</v>
          </cell>
          <cell r="E323" t="str">
            <v>74363 Güglingen</v>
          </cell>
          <cell r="F323" t="str">
            <v>Seizinger, Horst</v>
          </cell>
          <cell r="G323" t="str">
            <v>74363 Güglingen, Im Weinberg 24</v>
          </cell>
        </row>
        <row r="324">
          <cell r="A324">
            <v>771</v>
          </cell>
          <cell r="B324" t="str">
            <v>Seng</v>
          </cell>
          <cell r="C324" t="str">
            <v>Andreas</v>
          </cell>
          <cell r="D324" t="str">
            <v>Hillerstr. 6</v>
          </cell>
          <cell r="E324" t="str">
            <v xml:space="preserve">75417 Mühlacker </v>
          </cell>
          <cell r="F324" t="str">
            <v>Seng, Andreas</v>
          </cell>
          <cell r="G324" t="str">
            <v>75417 Mühlacker , Hillerstr. 6</v>
          </cell>
        </row>
        <row r="325">
          <cell r="A325">
            <v>772</v>
          </cell>
          <cell r="B325" t="str">
            <v>Serafin</v>
          </cell>
          <cell r="C325" t="str">
            <v>Thomas</v>
          </cell>
          <cell r="D325" t="str">
            <v>Rundlingstr. 11</v>
          </cell>
          <cell r="E325" t="str">
            <v xml:space="preserve">74343 Sachsenheim </v>
          </cell>
          <cell r="F325" t="str">
            <v>Serafin, Thomas</v>
          </cell>
          <cell r="G325" t="str">
            <v>74343 Sachsenheim , Rundlingstr. 11</v>
          </cell>
        </row>
        <row r="326">
          <cell r="A326">
            <v>773</v>
          </cell>
          <cell r="B326" t="str">
            <v>Sommer</v>
          </cell>
          <cell r="C326" t="str">
            <v>Bernd</v>
          </cell>
          <cell r="D326" t="str">
            <v>Heilbronner Str. 55</v>
          </cell>
          <cell r="E326" t="str">
            <v xml:space="preserve">74363 Güglingen </v>
          </cell>
          <cell r="F326" t="str">
            <v>Sommer, Bernd</v>
          </cell>
          <cell r="G326" t="str">
            <v>74363 Güglingen , Heilbronner Str. 55</v>
          </cell>
        </row>
        <row r="327">
          <cell r="A327">
            <v>774</v>
          </cell>
          <cell r="B327" t="str">
            <v>Sommer</v>
          </cell>
          <cell r="C327" t="str">
            <v>Udo</v>
          </cell>
          <cell r="D327" t="str">
            <v>Am Baumpfad 4</v>
          </cell>
          <cell r="E327" t="str">
            <v xml:space="preserve">74363 Güglingen </v>
          </cell>
          <cell r="F327" t="str">
            <v>Sommer, Udo</v>
          </cell>
          <cell r="G327" t="str">
            <v>74363 Güglingen , Am Baumpfad 4</v>
          </cell>
        </row>
        <row r="328">
          <cell r="A328">
            <v>775</v>
          </cell>
          <cell r="B328" t="str">
            <v>Spallek</v>
          </cell>
          <cell r="C328" t="str">
            <v>Gottfried</v>
          </cell>
          <cell r="D328" t="str">
            <v>Zeppelinstr. 16</v>
          </cell>
          <cell r="E328" t="str">
            <v>70806 Kornwestheim</v>
          </cell>
          <cell r="F328" t="str">
            <v>Spallek, Gottfried</v>
          </cell>
          <cell r="G328" t="str">
            <v>70806 Kornwestheim, Zeppelinstr. 16</v>
          </cell>
        </row>
        <row r="329">
          <cell r="A329">
            <v>776</v>
          </cell>
          <cell r="B329" t="str">
            <v>Specht</v>
          </cell>
          <cell r="C329" t="str">
            <v>Konrad</v>
          </cell>
          <cell r="D329" t="str">
            <v>Stangendorfer Str. 2</v>
          </cell>
          <cell r="E329" t="str">
            <v xml:space="preserve">74366 Kirchheim </v>
          </cell>
          <cell r="F329" t="str">
            <v>Specht, Konrad</v>
          </cell>
          <cell r="G329" t="str">
            <v>74366 Kirchheim , Stangendorfer Str. 2</v>
          </cell>
        </row>
        <row r="330">
          <cell r="A330">
            <v>777</v>
          </cell>
          <cell r="B330" t="str">
            <v>Steinkamp</v>
          </cell>
          <cell r="C330" t="str">
            <v>Wilfried</v>
          </cell>
          <cell r="D330" t="str">
            <v>Wiesenstr. 27</v>
          </cell>
          <cell r="E330" t="str">
            <v xml:space="preserve">74343 Sachsenheim </v>
          </cell>
          <cell r="F330" t="str">
            <v>Steinkamp, Wilfried</v>
          </cell>
          <cell r="G330" t="str">
            <v>74343 Sachsenheim , Wiesenstr. 27</v>
          </cell>
        </row>
        <row r="331">
          <cell r="A331">
            <v>778</v>
          </cell>
          <cell r="B331" t="str">
            <v>Stengel</v>
          </cell>
          <cell r="C331" t="str">
            <v>Karl</v>
          </cell>
          <cell r="D331" t="str">
            <v>Maulbronner Str. 14</v>
          </cell>
          <cell r="E331" t="str">
            <v xml:space="preserve">74397 Pfaffenhofen </v>
          </cell>
          <cell r="F331" t="str">
            <v>Stengel, Karl</v>
          </cell>
          <cell r="G331" t="str">
            <v>74397 Pfaffenhofen , Maulbronner Str. 14</v>
          </cell>
        </row>
        <row r="332">
          <cell r="A332">
            <v>779</v>
          </cell>
          <cell r="B332" t="str">
            <v>Stierle</v>
          </cell>
          <cell r="C332" t="str">
            <v>Markus</v>
          </cell>
          <cell r="D332" t="str">
            <v>Geißweg 9</v>
          </cell>
          <cell r="E332" t="str">
            <v xml:space="preserve">71665 Vaihingen-Gündelbach </v>
          </cell>
          <cell r="F332" t="str">
            <v>Stierle, Markus</v>
          </cell>
          <cell r="G332" t="str">
            <v>71665 Vaihingen-Gündelbach , Geißweg 9</v>
          </cell>
        </row>
        <row r="333">
          <cell r="A333">
            <v>780</v>
          </cell>
          <cell r="B333" t="str">
            <v>Stierle</v>
          </cell>
          <cell r="C333" t="str">
            <v>Helmut</v>
          </cell>
          <cell r="D333" t="str">
            <v>Herzog-Ulrich-Str. 13</v>
          </cell>
          <cell r="E333" t="str">
            <v xml:space="preserve">74343 Sachsenheim </v>
          </cell>
          <cell r="F333" t="str">
            <v>Stierle, Helmut</v>
          </cell>
          <cell r="G333" t="str">
            <v>74343 Sachsenheim , Herzog-Ulrich-Str. 13</v>
          </cell>
        </row>
        <row r="334">
          <cell r="A334">
            <v>781</v>
          </cell>
          <cell r="B334" t="str">
            <v>Stierle</v>
          </cell>
          <cell r="C334" t="str">
            <v>Martin</v>
          </cell>
          <cell r="D334" t="str">
            <v>Bühlgasse 2</v>
          </cell>
          <cell r="E334" t="str">
            <v>74343 Sachsenheim</v>
          </cell>
          <cell r="F334" t="str">
            <v>Stierle, Martin</v>
          </cell>
          <cell r="G334" t="str">
            <v>74343 Sachsenheim, Bühlgasse 2</v>
          </cell>
        </row>
        <row r="335">
          <cell r="A335">
            <v>782</v>
          </cell>
          <cell r="B335" t="str">
            <v>Stierle GbR</v>
          </cell>
          <cell r="D335" t="str">
            <v>Herzog-Ulrich-Str. 11</v>
          </cell>
          <cell r="E335" t="str">
            <v>74343 Sachsenheim</v>
          </cell>
          <cell r="F335" t="str">
            <v xml:space="preserve">Stierle GbR, </v>
          </cell>
          <cell r="G335" t="str">
            <v>74343 Sachsenheim, Herzog-Ulrich-Str. 11</v>
          </cell>
        </row>
        <row r="336">
          <cell r="A336">
            <v>783</v>
          </cell>
          <cell r="B336" t="str">
            <v>Strauch</v>
          </cell>
          <cell r="C336" t="str">
            <v>Manfred</v>
          </cell>
          <cell r="D336" t="str">
            <v>Kaiserstr. 7</v>
          </cell>
          <cell r="E336" t="str">
            <v xml:space="preserve">74399 Walheim </v>
          </cell>
          <cell r="F336" t="str">
            <v>Strauch, Manfred</v>
          </cell>
          <cell r="G336" t="str">
            <v>74399 Walheim , Kaiserstr. 7</v>
          </cell>
        </row>
        <row r="337">
          <cell r="A337">
            <v>784</v>
          </cell>
          <cell r="B337" t="str">
            <v>Stuber</v>
          </cell>
          <cell r="C337" t="str">
            <v>Mike</v>
          </cell>
          <cell r="D337" t="str">
            <v>Häfnerstr. 35</v>
          </cell>
          <cell r="E337" t="str">
            <v xml:space="preserve">74343 Sachsenheim </v>
          </cell>
          <cell r="F337" t="str">
            <v>Stuber, Mike</v>
          </cell>
          <cell r="G337" t="str">
            <v>74343 Sachsenheim , Häfnerstr. 35</v>
          </cell>
        </row>
        <row r="338">
          <cell r="A338">
            <v>785</v>
          </cell>
          <cell r="B338" t="str">
            <v>Swiniarski</v>
          </cell>
          <cell r="C338" t="str">
            <v>Olaf</v>
          </cell>
          <cell r="D338" t="str">
            <v>Dorfstr. 76</v>
          </cell>
          <cell r="E338" t="str">
            <v>74343 Sachsenheim</v>
          </cell>
          <cell r="F338" t="str">
            <v>Swiniarski, Olaf</v>
          </cell>
          <cell r="G338" t="str">
            <v>74343 Sachsenheim, Dorfstr. 76</v>
          </cell>
        </row>
        <row r="339">
          <cell r="A339">
            <v>786</v>
          </cell>
          <cell r="B339" t="str">
            <v>Szaszi</v>
          </cell>
          <cell r="C339" t="str">
            <v>Frank</v>
          </cell>
          <cell r="D339" t="str">
            <v>Lemberger Weg 27</v>
          </cell>
          <cell r="E339" t="str">
            <v>74343 Sachsenheim</v>
          </cell>
          <cell r="F339" t="str">
            <v>Szaszi, Frank</v>
          </cell>
          <cell r="G339" t="str">
            <v>74343 Sachsenheim, Lemberger Weg 27</v>
          </cell>
        </row>
        <row r="340">
          <cell r="A340">
            <v>787</v>
          </cell>
          <cell r="B340" t="str">
            <v>Tabakcioglu</v>
          </cell>
          <cell r="C340" t="str">
            <v>Haci Musa</v>
          </cell>
          <cell r="D340" t="str">
            <v>Zimmerer Str. 26</v>
          </cell>
          <cell r="E340" t="str">
            <v xml:space="preserve">74336 Brackenheim </v>
          </cell>
          <cell r="F340" t="str">
            <v>Tabakcioglu, Haci Musa</v>
          </cell>
          <cell r="G340" t="str">
            <v>74336 Brackenheim , Zimmerer Str. 26</v>
          </cell>
        </row>
        <row r="341">
          <cell r="A341">
            <v>788</v>
          </cell>
          <cell r="B341" t="str">
            <v>Tannenberger</v>
          </cell>
          <cell r="C341" t="str">
            <v>Peter</v>
          </cell>
          <cell r="D341" t="str">
            <v>Herzog-Ulrich-Straße 5</v>
          </cell>
          <cell r="E341" t="str">
            <v>74343 Sachsenheim</v>
          </cell>
          <cell r="F341" t="str">
            <v>Tannenberger, Peter</v>
          </cell>
          <cell r="G341" t="str">
            <v>74343 Sachsenheim, Herzog-Ulrich-Straße 5</v>
          </cell>
        </row>
        <row r="342">
          <cell r="A342">
            <v>789</v>
          </cell>
          <cell r="B342" t="str">
            <v>Tenzer</v>
          </cell>
          <cell r="C342" t="str">
            <v>Jürgen</v>
          </cell>
          <cell r="D342" t="str">
            <v>Kelterplatz 9/1</v>
          </cell>
          <cell r="E342" t="str">
            <v>74343 Sachsenheim</v>
          </cell>
          <cell r="F342" t="str">
            <v>Tenzer, Jürgen</v>
          </cell>
          <cell r="G342" t="str">
            <v>74343 Sachsenheim, Kelterplatz 9/1</v>
          </cell>
        </row>
        <row r="343">
          <cell r="A343">
            <v>790</v>
          </cell>
          <cell r="B343" t="str">
            <v>Tenzer</v>
          </cell>
          <cell r="C343" t="str">
            <v>Steffen</v>
          </cell>
          <cell r="D343" t="str">
            <v>Rümpflestr. 29</v>
          </cell>
          <cell r="E343" t="str">
            <v>71665 Vaihingen</v>
          </cell>
          <cell r="F343" t="str">
            <v>Tenzer, Steffen</v>
          </cell>
          <cell r="G343" t="str">
            <v>71665 Vaihingen, Rümpflestr. 29</v>
          </cell>
        </row>
        <row r="344">
          <cell r="A344">
            <v>791</v>
          </cell>
          <cell r="B344" t="str">
            <v xml:space="preserve">Tobie </v>
          </cell>
          <cell r="C344" t="str">
            <v>Dieter</v>
          </cell>
          <cell r="D344" t="str">
            <v>Lenaustr. 9</v>
          </cell>
          <cell r="E344" t="str">
            <v>74343 Sachsenheim</v>
          </cell>
          <cell r="F344" t="str">
            <v>Tobie , Dieter</v>
          </cell>
          <cell r="G344" t="str">
            <v>74343 Sachsenheim, Lenaustr. 9</v>
          </cell>
        </row>
        <row r="345">
          <cell r="A345">
            <v>792</v>
          </cell>
          <cell r="B345" t="str">
            <v>Tomasitz</v>
          </cell>
          <cell r="C345" t="str">
            <v>Rudolf</v>
          </cell>
          <cell r="D345" t="str">
            <v>Flurstr. 12</v>
          </cell>
          <cell r="E345" t="str">
            <v xml:space="preserve">74391 Erligheim </v>
          </cell>
          <cell r="F345" t="str">
            <v>Tomasitz, Rudolf</v>
          </cell>
          <cell r="G345" t="str">
            <v>74391 Erligheim , Flurstr. 12</v>
          </cell>
        </row>
        <row r="346">
          <cell r="A346">
            <v>793</v>
          </cell>
          <cell r="B346" t="str">
            <v>Treede</v>
          </cell>
          <cell r="C346" t="str">
            <v>Jan</v>
          </cell>
          <cell r="D346" t="str">
            <v>Valreaser Str. 18/1</v>
          </cell>
          <cell r="E346" t="str">
            <v>74343 Sachsenheim</v>
          </cell>
          <cell r="F346" t="str">
            <v>Treede, Jan</v>
          </cell>
          <cell r="G346" t="str">
            <v>74343 Sachsenheim, Valreaser Str. 18/1</v>
          </cell>
        </row>
        <row r="347">
          <cell r="A347">
            <v>794</v>
          </cell>
          <cell r="B347" t="str">
            <v>Tröster</v>
          </cell>
          <cell r="C347" t="str">
            <v>Walter</v>
          </cell>
          <cell r="D347" t="str">
            <v>Strombergstr. 6</v>
          </cell>
          <cell r="E347" t="str">
            <v>74343 Sachsenheim</v>
          </cell>
          <cell r="F347" t="str">
            <v>Tröster, Walter</v>
          </cell>
          <cell r="G347" t="str">
            <v>74343 Sachsenheim, Strombergstr. 6</v>
          </cell>
        </row>
        <row r="348">
          <cell r="A348">
            <v>795</v>
          </cell>
          <cell r="B348" t="str">
            <v>Tschamber</v>
          </cell>
          <cell r="C348" t="str">
            <v>Michael</v>
          </cell>
          <cell r="D348" t="str">
            <v>Klostergasse 10</v>
          </cell>
          <cell r="E348" t="str">
            <v xml:space="preserve">74369 Löchgau </v>
          </cell>
          <cell r="F348" t="str">
            <v>Tschamber, Michael</v>
          </cell>
          <cell r="G348" t="str">
            <v>74369 Löchgau , Klostergasse 10</v>
          </cell>
        </row>
        <row r="349">
          <cell r="A349">
            <v>796</v>
          </cell>
          <cell r="B349" t="str">
            <v>Unger</v>
          </cell>
          <cell r="C349" t="str">
            <v>Hans-Günter</v>
          </cell>
          <cell r="D349" t="str">
            <v>Schillerstr. 5</v>
          </cell>
          <cell r="E349" t="str">
            <v xml:space="preserve">74372 Sersheim </v>
          </cell>
          <cell r="F349" t="str">
            <v>Unger, Hans-Günter</v>
          </cell>
          <cell r="G349" t="str">
            <v>74372 Sersheim , Schillerstr. 5</v>
          </cell>
        </row>
        <row r="350">
          <cell r="A350">
            <v>797</v>
          </cell>
          <cell r="B350" t="str">
            <v>Vogel</v>
          </cell>
          <cell r="C350" t="str">
            <v>Patrick</v>
          </cell>
          <cell r="D350" t="str">
            <v>Alleenstr. 13</v>
          </cell>
          <cell r="E350" t="str">
            <v xml:space="preserve">74392 Freudental </v>
          </cell>
          <cell r="F350" t="str">
            <v>Vogel, Patrick</v>
          </cell>
          <cell r="G350" t="str">
            <v>74392 Freudental , Alleenstr. 13</v>
          </cell>
        </row>
        <row r="351">
          <cell r="A351">
            <v>798</v>
          </cell>
          <cell r="B351" t="str">
            <v>Völkle</v>
          </cell>
          <cell r="C351" t="str">
            <v>Peter</v>
          </cell>
          <cell r="D351" t="str">
            <v>Bergstr. 13</v>
          </cell>
          <cell r="E351" t="str">
            <v xml:space="preserve">74392 Freudental </v>
          </cell>
          <cell r="F351" t="str">
            <v>Völkle, Peter</v>
          </cell>
          <cell r="G351" t="str">
            <v>74392 Freudental , Bergstr. 13</v>
          </cell>
        </row>
        <row r="352">
          <cell r="A352">
            <v>799</v>
          </cell>
          <cell r="B352" t="str">
            <v>Volland</v>
          </cell>
          <cell r="C352" t="str">
            <v>Gerhard</v>
          </cell>
          <cell r="D352" t="str">
            <v>Heilbronner Str. 24</v>
          </cell>
          <cell r="E352" t="str">
            <v xml:space="preserve">74397 Pfaffenhofen </v>
          </cell>
          <cell r="F352" t="str">
            <v>Volland, Gerhard</v>
          </cell>
          <cell r="G352" t="str">
            <v>74397 Pfaffenhofen , Heilbronner Str. 24</v>
          </cell>
        </row>
        <row r="353">
          <cell r="A353">
            <v>800</v>
          </cell>
          <cell r="B353" t="str">
            <v>Vykydal</v>
          </cell>
          <cell r="C353" t="str">
            <v>Frank</v>
          </cell>
          <cell r="D353" t="str">
            <v>Rosenstraße 3</v>
          </cell>
          <cell r="E353" t="str">
            <v>74343 Sachsenheim</v>
          </cell>
          <cell r="F353" t="str">
            <v>Vykydal, Frank</v>
          </cell>
          <cell r="G353" t="str">
            <v>74343 Sachsenheim, Rosenstraße 3</v>
          </cell>
        </row>
        <row r="354">
          <cell r="A354">
            <v>801</v>
          </cell>
          <cell r="B354" t="str">
            <v>Wagner</v>
          </cell>
          <cell r="C354" t="str">
            <v>Ludwig</v>
          </cell>
          <cell r="D354" t="str">
            <v>Großsachsenheimer Str. 53</v>
          </cell>
          <cell r="E354" t="str">
            <v xml:space="preserve">74343 Sachsenheim </v>
          </cell>
          <cell r="F354" t="str">
            <v>Wagner, Ludwig</v>
          </cell>
          <cell r="G354" t="str">
            <v>74343 Sachsenheim , Großsachsenheimer Str. 53</v>
          </cell>
        </row>
        <row r="355">
          <cell r="A355">
            <v>802</v>
          </cell>
          <cell r="B355" t="str">
            <v>Wagner</v>
          </cell>
          <cell r="C355" t="str">
            <v>Thomas</v>
          </cell>
          <cell r="D355" t="str">
            <v>Hinter der Kirche 15</v>
          </cell>
          <cell r="E355" t="str">
            <v>74321 Bietigheim-Bissingen</v>
          </cell>
          <cell r="F355" t="str">
            <v>Wagner, Thomas</v>
          </cell>
          <cell r="G355" t="str">
            <v>74321 Bietigheim-Bissingen, Hinter der Kirche 15</v>
          </cell>
        </row>
        <row r="356">
          <cell r="A356">
            <v>803</v>
          </cell>
          <cell r="B356" t="str">
            <v>Wagner</v>
          </cell>
          <cell r="C356" t="str">
            <v>Wolfgang</v>
          </cell>
          <cell r="D356" t="str">
            <v>Ludwigsburger Str. 22</v>
          </cell>
          <cell r="E356" t="str">
            <v>74343 Sachsenheim</v>
          </cell>
          <cell r="F356" t="str">
            <v>Wagner, Wolfgang</v>
          </cell>
          <cell r="G356" t="str">
            <v>74343 Sachsenheim, Ludwigsburger Str. 22</v>
          </cell>
        </row>
        <row r="357">
          <cell r="A357">
            <v>804</v>
          </cell>
          <cell r="B357" t="str">
            <v>Wagner</v>
          </cell>
          <cell r="C357" t="str">
            <v>Markus</v>
          </cell>
          <cell r="D357" t="str">
            <v>Blattwiesenstr. 10</v>
          </cell>
          <cell r="E357" t="str">
            <v>74391 Erligheim</v>
          </cell>
          <cell r="F357" t="str">
            <v>Wagner, Markus</v>
          </cell>
          <cell r="G357" t="str">
            <v>74391 Erligheim, Blattwiesenstr. 10</v>
          </cell>
        </row>
        <row r="358">
          <cell r="A358">
            <v>805</v>
          </cell>
          <cell r="B358" t="str">
            <v>Walther</v>
          </cell>
          <cell r="C358" t="str">
            <v>Armin</v>
          </cell>
          <cell r="D358" t="str">
            <v>Bietigheimer Str. 25</v>
          </cell>
          <cell r="E358" t="str">
            <v xml:space="preserve">74343 Sachsenheim </v>
          </cell>
          <cell r="F358" t="str">
            <v>Walther, Armin</v>
          </cell>
          <cell r="G358" t="str">
            <v>74343 Sachsenheim , Bietigheimer Str. 25</v>
          </cell>
        </row>
        <row r="359">
          <cell r="A359">
            <v>806</v>
          </cell>
          <cell r="B359" t="str">
            <v xml:space="preserve">Weber </v>
          </cell>
          <cell r="C359" t="str">
            <v>Bernd</v>
          </cell>
          <cell r="D359" t="str">
            <v>Hohe Str. 38</v>
          </cell>
          <cell r="E359" t="str">
            <v xml:space="preserve">74343 Sachsenheim </v>
          </cell>
          <cell r="F359" t="str">
            <v>Weber , Bernd</v>
          </cell>
          <cell r="G359" t="str">
            <v>74343 Sachsenheim , Hohe Str. 38</v>
          </cell>
        </row>
        <row r="360">
          <cell r="A360">
            <v>807</v>
          </cell>
          <cell r="B360" t="str">
            <v>Wegst</v>
          </cell>
          <cell r="C360" t="str">
            <v>Willi</v>
          </cell>
          <cell r="D360" t="str">
            <v>Untere Schulgartenstr. 11/6</v>
          </cell>
          <cell r="E360" t="str">
            <v>74343 Sachsenheim</v>
          </cell>
          <cell r="F360" t="str">
            <v>Wegst, Willi</v>
          </cell>
          <cell r="G360" t="str">
            <v>74343 Sachsenheim, Untere Schulgartenstr. 11/6</v>
          </cell>
        </row>
        <row r="361">
          <cell r="A361">
            <v>808</v>
          </cell>
          <cell r="B361" t="str">
            <v>Weidhaus</v>
          </cell>
          <cell r="C361" t="str">
            <v>Alexander</v>
          </cell>
          <cell r="D361" t="str">
            <v>Beuchaer Str. 15</v>
          </cell>
          <cell r="E361" t="str">
            <v>74392 Freudental</v>
          </cell>
          <cell r="F361" t="str">
            <v>Weidhaus, Alexander</v>
          </cell>
          <cell r="G361" t="str">
            <v>74392 Freudental, Beuchaer Str. 15</v>
          </cell>
        </row>
        <row r="362">
          <cell r="A362">
            <v>809</v>
          </cell>
          <cell r="B362" t="str">
            <v>Wentz</v>
          </cell>
          <cell r="C362" t="str">
            <v>Horst</v>
          </cell>
          <cell r="D362" t="str">
            <v>Alleenstr. 8</v>
          </cell>
          <cell r="E362" t="str">
            <v xml:space="preserve">74392 Freudental </v>
          </cell>
          <cell r="F362" t="str">
            <v>Wentz, Horst</v>
          </cell>
          <cell r="G362" t="str">
            <v>74392 Freudental , Alleenstr. 8</v>
          </cell>
        </row>
        <row r="363">
          <cell r="A363">
            <v>810</v>
          </cell>
          <cell r="B363" t="str">
            <v>Wenzel</v>
          </cell>
          <cell r="C363" t="str">
            <v>Enrik</v>
          </cell>
          <cell r="D363" t="str">
            <v>Bannholzstr. 3</v>
          </cell>
          <cell r="E363" t="str">
            <v>74363 Güglingen</v>
          </cell>
          <cell r="F363" t="str">
            <v>Wenzel, Enrik</v>
          </cell>
          <cell r="G363" t="str">
            <v>74363 Güglingen, Bannholzstr. 3</v>
          </cell>
        </row>
        <row r="364">
          <cell r="A364">
            <v>811</v>
          </cell>
          <cell r="B364" t="str">
            <v>Werner</v>
          </cell>
          <cell r="C364" t="str">
            <v>Markus</v>
          </cell>
          <cell r="D364" t="str">
            <v>Uhlandstr. 3</v>
          </cell>
          <cell r="E364" t="str">
            <v>74374 Zaberfeld</v>
          </cell>
          <cell r="F364" t="str">
            <v>Werner, Markus</v>
          </cell>
          <cell r="G364" t="str">
            <v>74374 Zaberfeld, Uhlandstr. 3</v>
          </cell>
        </row>
        <row r="365">
          <cell r="A365">
            <v>812</v>
          </cell>
          <cell r="B365" t="str">
            <v>Werz</v>
          </cell>
          <cell r="C365" t="str">
            <v>Jürgen</v>
          </cell>
          <cell r="D365" t="str">
            <v>Marienstr. 1</v>
          </cell>
          <cell r="E365" t="str">
            <v xml:space="preserve">71372 Tamm </v>
          </cell>
          <cell r="F365" t="str">
            <v>Werz, Jürgen</v>
          </cell>
          <cell r="G365" t="str">
            <v>71372 Tamm , Marienstr. 1</v>
          </cell>
        </row>
        <row r="366">
          <cell r="A366">
            <v>813</v>
          </cell>
          <cell r="B366" t="str">
            <v>Willig</v>
          </cell>
          <cell r="C366" t="str">
            <v>Alexander</v>
          </cell>
          <cell r="D366" t="str">
            <v>Seepfad 16</v>
          </cell>
          <cell r="E366" t="str">
            <v xml:space="preserve">74343 Sachsenheim </v>
          </cell>
          <cell r="F366" t="str">
            <v>Willig, Alexander</v>
          </cell>
          <cell r="G366" t="str">
            <v>74343 Sachsenheim , Seepfad 16</v>
          </cell>
        </row>
        <row r="367">
          <cell r="A367">
            <v>814</v>
          </cell>
          <cell r="B367" t="str">
            <v>Willig</v>
          </cell>
          <cell r="C367" t="str">
            <v>Martin</v>
          </cell>
          <cell r="D367" t="str">
            <v>Seepfad 17</v>
          </cell>
          <cell r="E367" t="str">
            <v xml:space="preserve">74343 Sachsenheim </v>
          </cell>
          <cell r="F367" t="str">
            <v>Willig, Martin</v>
          </cell>
          <cell r="G367" t="str">
            <v>74343 Sachsenheim , Seepfad 17</v>
          </cell>
        </row>
        <row r="368">
          <cell r="A368">
            <v>815</v>
          </cell>
          <cell r="B368" t="str">
            <v>Wirth</v>
          </cell>
          <cell r="C368" t="str">
            <v>Karl</v>
          </cell>
          <cell r="D368" t="str">
            <v>Vaihinger Str. 44</v>
          </cell>
          <cell r="E368" t="str">
            <v>74343 Sachsenheim Vaihinger Str. 44</v>
          </cell>
          <cell r="F368" t="str">
            <v>Wirth, Karl</v>
          </cell>
          <cell r="G368" t="str">
            <v>74343 Sachsenheim Vaihinger Str. 44, Vaihinger Str. 44</v>
          </cell>
        </row>
        <row r="369">
          <cell r="A369">
            <v>816</v>
          </cell>
          <cell r="B369" t="str">
            <v>Wittmann</v>
          </cell>
          <cell r="C369" t="str">
            <v>Andreas</v>
          </cell>
          <cell r="D369" t="str">
            <v>Konrad-Adenauer-Weg 10</v>
          </cell>
          <cell r="E369" t="str">
            <v>71711 Murr</v>
          </cell>
          <cell r="F369" t="str">
            <v>Wittmann, Andreas</v>
          </cell>
          <cell r="G369" t="str">
            <v>71711 Murr, Konrad-Adenauer-Weg 10</v>
          </cell>
        </row>
        <row r="370">
          <cell r="A370">
            <v>817</v>
          </cell>
          <cell r="B370" t="str">
            <v>Wohland</v>
          </cell>
          <cell r="C370" t="str">
            <v>Ina</v>
          </cell>
          <cell r="D370" t="str">
            <v>Silberhörnle Str. 12</v>
          </cell>
          <cell r="E370" t="str">
            <v>71665 Horrheim</v>
          </cell>
          <cell r="F370" t="str">
            <v>Wohland, Ina</v>
          </cell>
          <cell r="G370" t="str">
            <v>71665 Horrheim, Silberhörnle Str. 12</v>
          </cell>
        </row>
        <row r="371">
          <cell r="A371">
            <v>818</v>
          </cell>
          <cell r="B371" t="str">
            <v>Wöhr</v>
          </cell>
          <cell r="C371" t="str">
            <v>Andreas</v>
          </cell>
          <cell r="D371" t="str">
            <v>Strombergstr. 5</v>
          </cell>
          <cell r="E371" t="str">
            <v>74363 Güglingen</v>
          </cell>
          <cell r="F371" t="str">
            <v>Wöhr, Andreas</v>
          </cell>
          <cell r="G371" t="str">
            <v>74363 Güglingen, Strombergstr. 5</v>
          </cell>
        </row>
        <row r="372">
          <cell r="A372">
            <v>819</v>
          </cell>
          <cell r="B372" t="str">
            <v>Wöhr</v>
          </cell>
          <cell r="C372" t="str">
            <v>Bruno</v>
          </cell>
          <cell r="D372" t="str">
            <v>Michaelsbergstr. 5</v>
          </cell>
          <cell r="E372" t="str">
            <v xml:space="preserve">74363 Eibensbach </v>
          </cell>
          <cell r="F372" t="str">
            <v>Wöhr, Bruno</v>
          </cell>
          <cell r="G372" t="str">
            <v>74363 Eibensbach , Michaelsbergstr. 5</v>
          </cell>
        </row>
        <row r="373">
          <cell r="A373">
            <v>820</v>
          </cell>
          <cell r="B373" t="str">
            <v>Wöhr</v>
          </cell>
          <cell r="C373" t="str">
            <v>Herbert</v>
          </cell>
          <cell r="D373" t="str">
            <v>Tannenstr. 10</v>
          </cell>
          <cell r="E373" t="str">
            <v>74363 Güglingen</v>
          </cell>
          <cell r="F373" t="str">
            <v>Wöhr, Herbert</v>
          </cell>
          <cell r="G373" t="str">
            <v>74363 Güglingen, Tannenstr. 10</v>
          </cell>
        </row>
        <row r="374">
          <cell r="A374">
            <v>821</v>
          </cell>
          <cell r="B374" t="str">
            <v>Wöhr</v>
          </cell>
          <cell r="C374" t="str">
            <v>Rolf</v>
          </cell>
          <cell r="D374" t="str">
            <v>Kurze Str. 7</v>
          </cell>
          <cell r="E374" t="str">
            <v>74363 Güglingen</v>
          </cell>
          <cell r="F374" t="str">
            <v>Wöhr, Rolf</v>
          </cell>
          <cell r="G374" t="str">
            <v>74363 Güglingen, Kurze Str. 7</v>
          </cell>
        </row>
        <row r="375">
          <cell r="A375">
            <v>822</v>
          </cell>
          <cell r="B375" t="str">
            <v xml:space="preserve">Wöhr </v>
          </cell>
          <cell r="C375" t="str">
            <v>Theo</v>
          </cell>
          <cell r="D375" t="str">
            <v>Tälestraße 10</v>
          </cell>
          <cell r="E375" t="str">
            <v xml:space="preserve">74363 Güglingen-Eibensbach </v>
          </cell>
          <cell r="F375" t="str">
            <v>Wöhr , Theo</v>
          </cell>
          <cell r="G375" t="str">
            <v>74363 Güglingen-Eibensbach , Tälestraße 10</v>
          </cell>
        </row>
        <row r="376">
          <cell r="A376">
            <v>823</v>
          </cell>
          <cell r="B376" t="str">
            <v>Wolf</v>
          </cell>
          <cell r="C376" t="str">
            <v>Dirk</v>
          </cell>
          <cell r="D376" t="str">
            <v>Rieslingweg 11</v>
          </cell>
          <cell r="E376" t="str">
            <v>74321 Bietigheim-Bissingen</v>
          </cell>
          <cell r="F376" t="str">
            <v>Wolf, Dirk</v>
          </cell>
          <cell r="G376" t="str">
            <v>74321 Bietigheim-Bissingen, Rieslingweg 11</v>
          </cell>
        </row>
        <row r="377">
          <cell r="A377">
            <v>824</v>
          </cell>
          <cell r="B377" t="str">
            <v>Wulf</v>
          </cell>
          <cell r="C377" t="str">
            <v>Markus</v>
          </cell>
          <cell r="D377" t="str">
            <v>Wagnerstr. 4</v>
          </cell>
          <cell r="E377" t="str">
            <v xml:space="preserve">71696 Möglingen </v>
          </cell>
          <cell r="F377" t="str">
            <v>Wulf, Markus</v>
          </cell>
          <cell r="G377" t="str">
            <v>71696 Möglingen , Wagnerstr. 4</v>
          </cell>
        </row>
        <row r="378">
          <cell r="A378">
            <v>825</v>
          </cell>
          <cell r="B378" t="str">
            <v>Würth</v>
          </cell>
          <cell r="C378" t="str">
            <v>Wolfgang</v>
          </cell>
          <cell r="D378" t="str">
            <v>Heinrich-Bach-Str. 24</v>
          </cell>
          <cell r="E378" t="str">
            <v xml:space="preserve">74379 Ingersheim </v>
          </cell>
          <cell r="F378" t="str">
            <v>Würth, Wolfgang</v>
          </cell>
          <cell r="G378" t="str">
            <v>74379 Ingersheim , Heinrich-Bach-Str. 24</v>
          </cell>
        </row>
        <row r="379">
          <cell r="A379">
            <v>826</v>
          </cell>
          <cell r="B379" t="str">
            <v>Wüst</v>
          </cell>
          <cell r="C379" t="str">
            <v>Ralf</v>
          </cell>
          <cell r="D379" t="str">
            <v>Lerchenweg 5</v>
          </cell>
          <cell r="E379" t="str">
            <v>74363 Güglingen</v>
          </cell>
          <cell r="F379" t="str">
            <v>Wüst, Ralf</v>
          </cell>
          <cell r="G379" t="str">
            <v>74363 Güglingen, Lerchenweg 5</v>
          </cell>
        </row>
        <row r="380">
          <cell r="A380">
            <v>827</v>
          </cell>
          <cell r="B380" t="str">
            <v>Xander</v>
          </cell>
          <cell r="C380" t="str">
            <v>Manfred</v>
          </cell>
          <cell r="D380" t="str">
            <v>Ransbachstr. 15</v>
          </cell>
          <cell r="E380" t="str">
            <v>74363 Eibensbach</v>
          </cell>
          <cell r="F380" t="str">
            <v>Xander, Manfred</v>
          </cell>
          <cell r="G380" t="str">
            <v>74363 Eibensbach, Ransbachstr. 15</v>
          </cell>
        </row>
        <row r="381">
          <cell r="A381">
            <v>828</v>
          </cell>
          <cell r="B381" t="str">
            <v>Yalniz</v>
          </cell>
          <cell r="C381" t="str">
            <v>Burak</v>
          </cell>
          <cell r="D381" t="str">
            <v>Hauptstr. 68</v>
          </cell>
          <cell r="E381" t="str">
            <v>70839 Gerlingen</v>
          </cell>
          <cell r="F381" t="str">
            <v>Yalniz, Burak</v>
          </cell>
          <cell r="G381" t="str">
            <v>70839 Gerlingen, Hauptstr. 68</v>
          </cell>
        </row>
        <row r="382">
          <cell r="A382">
            <v>829</v>
          </cell>
          <cell r="B382" t="str">
            <v>Zeise</v>
          </cell>
          <cell r="C382" t="str">
            <v>Wolfgang</v>
          </cell>
          <cell r="D382" t="str">
            <v>Schelmenhalde 5</v>
          </cell>
          <cell r="E382" t="str">
            <v>74343 Sachsenheim</v>
          </cell>
          <cell r="F382" t="str">
            <v>Zeise, Wolfgang</v>
          </cell>
          <cell r="G382" t="str">
            <v>74343 Sachsenheim, Schelmenhalde 5</v>
          </cell>
        </row>
        <row r="383">
          <cell r="A383">
            <v>830</v>
          </cell>
          <cell r="B383" t="str">
            <v>Zeissner</v>
          </cell>
          <cell r="C383" t="str">
            <v>Uwe</v>
          </cell>
          <cell r="D383" t="str">
            <v>Kirbachhofstr. 14</v>
          </cell>
          <cell r="E383" t="str">
            <v>74321 Bietigheim-Bissingen</v>
          </cell>
          <cell r="F383" t="str">
            <v>Zeissner, Uwe</v>
          </cell>
          <cell r="G383" t="str">
            <v>74321 Bietigheim-Bissingen, Kirbachhofstr. 14</v>
          </cell>
        </row>
        <row r="384">
          <cell r="A384">
            <v>831</v>
          </cell>
          <cell r="B384" t="str">
            <v>Zelch</v>
          </cell>
          <cell r="C384" t="str">
            <v>Michael</v>
          </cell>
          <cell r="D384" t="str">
            <v>Sersheimer Str. 100</v>
          </cell>
          <cell r="E384" t="str">
            <v xml:space="preserve">74343 Sachsenheim </v>
          </cell>
          <cell r="F384" t="str">
            <v>Zelch, Michael</v>
          </cell>
          <cell r="G384" t="str">
            <v>74343 Sachsenheim , Sersheimer Str. 100</v>
          </cell>
        </row>
        <row r="385">
          <cell r="A385">
            <v>832</v>
          </cell>
          <cell r="B385" t="str">
            <v>Zerweck</v>
          </cell>
          <cell r="C385" t="str">
            <v>Walter</v>
          </cell>
          <cell r="D385" t="str">
            <v>Strombergstr. 13/1</v>
          </cell>
          <cell r="E385" t="str">
            <v xml:space="preserve">74392 Freudental </v>
          </cell>
          <cell r="F385" t="str">
            <v>Zerweck, Walter</v>
          </cell>
          <cell r="G385" t="str">
            <v>74392 Freudental , Strombergstr. 13/1</v>
          </cell>
        </row>
        <row r="386">
          <cell r="A386">
            <v>833</v>
          </cell>
          <cell r="B386" t="str">
            <v>Ziegelbauer</v>
          </cell>
          <cell r="C386" t="str">
            <v>Erik</v>
          </cell>
          <cell r="D386" t="str">
            <v>Heinkelstr. 9</v>
          </cell>
          <cell r="E386" t="str">
            <v>74369 Löchgau</v>
          </cell>
          <cell r="F386" t="str">
            <v>Ziegelbauer, Erik</v>
          </cell>
          <cell r="G386" t="str">
            <v>74369 Löchgau, Heinkelstr. 9</v>
          </cell>
        </row>
        <row r="387">
          <cell r="A387">
            <v>834</v>
          </cell>
          <cell r="B387" t="str">
            <v>Ziegler</v>
          </cell>
          <cell r="C387" t="str">
            <v>Hans</v>
          </cell>
          <cell r="D387" t="str">
            <v>Aucht 3</v>
          </cell>
          <cell r="E387" t="str">
            <v xml:space="preserve">74343 Sachsenheim </v>
          </cell>
          <cell r="F387" t="str">
            <v>Ziegler, Hans</v>
          </cell>
          <cell r="G387" t="str">
            <v>74343 Sachsenheim , Aucht 3</v>
          </cell>
        </row>
        <row r="388">
          <cell r="A388">
            <v>835</v>
          </cell>
          <cell r="B388" t="str">
            <v>Ziegler</v>
          </cell>
          <cell r="C388" t="str">
            <v>Ulrich</v>
          </cell>
          <cell r="D388" t="str">
            <v>Im Krummenland 6</v>
          </cell>
          <cell r="E388" t="str">
            <v xml:space="preserve">74343 Sachsenheim </v>
          </cell>
          <cell r="F388" t="str">
            <v>Ziegler, Ulrich</v>
          </cell>
          <cell r="G388" t="str">
            <v>74343 Sachsenheim , Im Krummenland 6</v>
          </cell>
        </row>
        <row r="389">
          <cell r="A389">
            <v>836</v>
          </cell>
          <cell r="B389" t="str">
            <v>Zimmermann</v>
          </cell>
          <cell r="C389" t="str">
            <v>Jürgen</v>
          </cell>
          <cell r="D389" t="str">
            <v>Tulpenweg 4/1</v>
          </cell>
          <cell r="E389" t="str">
            <v>74372 Sersheim</v>
          </cell>
          <cell r="F389" t="str">
            <v>Zimmermann, Jürgen</v>
          </cell>
          <cell r="G389" t="str">
            <v>74372 Sersheim, Tulpenweg 4/1</v>
          </cell>
        </row>
        <row r="390">
          <cell r="A390">
            <v>837</v>
          </cell>
          <cell r="B390" t="str">
            <v>Zimmermann</v>
          </cell>
          <cell r="C390" t="str">
            <v>Heiko</v>
          </cell>
          <cell r="D390" t="str">
            <v>Paulinenstr. 10</v>
          </cell>
          <cell r="E390" t="str">
            <v xml:space="preserve">74348 Lauffen a.N. </v>
          </cell>
          <cell r="F390" t="str">
            <v>Zimmermann, Heiko</v>
          </cell>
          <cell r="G390" t="str">
            <v>74348 Lauffen a.N. , Paulinenstr. 10</v>
          </cell>
        </row>
        <row r="391">
          <cell r="A391">
            <v>838</v>
          </cell>
          <cell r="B391" t="str">
            <v>Zundel</v>
          </cell>
          <cell r="C391" t="str">
            <v>Uwe</v>
          </cell>
          <cell r="D391" t="str">
            <v xml:space="preserve"> Schafstraße 3</v>
          </cell>
          <cell r="E391" t="str">
            <v>71229 Leonberg</v>
          </cell>
          <cell r="F391" t="str">
            <v>Zundel, Uwe</v>
          </cell>
          <cell r="G391" t="str">
            <v>71229 Leonberg,  Schafstraße 3</v>
          </cell>
        </row>
        <row r="392">
          <cell r="A392">
            <v>839</v>
          </cell>
          <cell r="B392" t="str">
            <v>Zweig</v>
          </cell>
          <cell r="C392" t="str">
            <v>Siegfried</v>
          </cell>
          <cell r="D392" t="str">
            <v>Gerokstr. 13</v>
          </cell>
          <cell r="E392" t="str">
            <v>74321 Bietigheim-Bissingen</v>
          </cell>
          <cell r="F392" t="str">
            <v>Zweig, Siegfried</v>
          </cell>
          <cell r="G392" t="str">
            <v>74321 Bietigheim-Bissingen, Gerokstr. 13</v>
          </cell>
        </row>
        <row r="393">
          <cell r="A393">
            <v>840</v>
          </cell>
          <cell r="B393" t="str">
            <v>Bauer</v>
          </cell>
          <cell r="C393" t="str">
            <v>Ralf</v>
          </cell>
          <cell r="D393" t="str">
            <v>Obere Zeilstraße 11</v>
          </cell>
          <cell r="E393" t="str">
            <v>74343 Sachsenheim</v>
          </cell>
          <cell r="F393" t="str">
            <v>Bauer, Ralf</v>
          </cell>
          <cell r="G393" t="str">
            <v>74343 Sachsenheim, Obere Zeilstraße 11</v>
          </cell>
        </row>
        <row r="394">
          <cell r="A394">
            <v>841</v>
          </cell>
          <cell r="B394" t="str">
            <v>Farian</v>
          </cell>
          <cell r="C394" t="str">
            <v>Eberhard</v>
          </cell>
          <cell r="D394" t="str">
            <v>Schlossparkstraße 12</v>
          </cell>
          <cell r="E394" t="str">
            <v>71706 Unterriexingen</v>
          </cell>
          <cell r="F394" t="str">
            <v>Farian, Eberhard</v>
          </cell>
          <cell r="G394" t="str">
            <v>71706 Unterriexingen, Schlossparkstraße 12</v>
          </cell>
        </row>
        <row r="395">
          <cell r="A395">
            <v>842</v>
          </cell>
          <cell r="B395" t="str">
            <v>Sayler</v>
          </cell>
          <cell r="C395" t="str">
            <v>Andreas</v>
          </cell>
          <cell r="D395" t="str">
            <v>Kernerstraße 24</v>
          </cell>
          <cell r="E395" t="str">
            <v>74343 Sachsenheim</v>
          </cell>
          <cell r="F395" t="str">
            <v>Sayler, Andreas</v>
          </cell>
          <cell r="G395" t="str">
            <v>74343 Sachsenheim, Kernerstraße 24</v>
          </cell>
        </row>
        <row r="396">
          <cell r="A396">
            <v>843</v>
          </cell>
          <cell r="B396" t="str">
            <v>Dübner</v>
          </cell>
          <cell r="C396" t="str">
            <v>Thomas</v>
          </cell>
          <cell r="D396" t="str">
            <v>Hohe Straße 8</v>
          </cell>
          <cell r="E396" t="str">
            <v>74372 Sersheim</v>
          </cell>
          <cell r="F396" t="str">
            <v>Dübner, Thomas</v>
          </cell>
          <cell r="G396" t="str">
            <v>74372 Sersheim, Hohe Straße 8</v>
          </cell>
        </row>
        <row r="397">
          <cell r="A397">
            <v>844</v>
          </cell>
          <cell r="B397" t="str">
            <v>Hörer</v>
          </cell>
          <cell r="C397" t="str">
            <v>Andreas</v>
          </cell>
          <cell r="D397" t="str">
            <v>Bissinger Straße 13/1</v>
          </cell>
          <cell r="E397" t="str">
            <v>71732 Tamm</v>
          </cell>
          <cell r="F397" t="str">
            <v>Hörer, Andreas</v>
          </cell>
          <cell r="G397" t="str">
            <v>71732 Tamm, Bissinger Straße 13/1</v>
          </cell>
        </row>
        <row r="398">
          <cell r="A398">
            <v>845</v>
          </cell>
          <cell r="B398" t="str">
            <v>Zimmermann</v>
          </cell>
          <cell r="C398" t="str">
            <v>Joachim</v>
          </cell>
          <cell r="D398" t="str">
            <v>Wiesenstraße 16</v>
          </cell>
          <cell r="E398" t="str">
            <v>74343 Sachsenheim</v>
          </cell>
          <cell r="F398" t="str">
            <v>Zimmermann, Joachim</v>
          </cell>
          <cell r="G398" t="str">
            <v>74343 Sachsenheim, Wiesenstraße 16</v>
          </cell>
        </row>
        <row r="399">
          <cell r="A399">
            <v>846</v>
          </cell>
          <cell r="B399" t="str">
            <v>Fischer</v>
          </cell>
          <cell r="C399" t="str">
            <v>Sabrina</v>
          </cell>
          <cell r="D399" t="str">
            <v>Berntalstraße 75</v>
          </cell>
          <cell r="E399" t="str">
            <v>74343 Sachsenheim</v>
          </cell>
          <cell r="F399" t="str">
            <v>Fischer, Sabrina</v>
          </cell>
          <cell r="G399" t="str">
            <v>74343 Sachsenheim, Berntalstraße 75</v>
          </cell>
        </row>
        <row r="400">
          <cell r="A400">
            <v>847</v>
          </cell>
          <cell r="B400" t="str">
            <v>Kiemle</v>
          </cell>
          <cell r="C400" t="str">
            <v>Uwe</v>
          </cell>
          <cell r="D400" t="str">
            <v>Schlehenweg 3</v>
          </cell>
          <cell r="E400" t="str">
            <v>74321 Bietigheim-Bissingen</v>
          </cell>
          <cell r="F400" t="str">
            <v>Kiemle, Uwe</v>
          </cell>
          <cell r="G400" t="str">
            <v>74321 Bietigheim-Bissingen, Schlehenweg 3</v>
          </cell>
        </row>
        <row r="401">
          <cell r="A401">
            <v>848</v>
          </cell>
          <cell r="B401" t="str">
            <v>Tilk</v>
          </cell>
          <cell r="C401" t="str">
            <v>Klaus</v>
          </cell>
          <cell r="D401" t="str">
            <v>Strombergstraße 25</v>
          </cell>
          <cell r="E401" t="str">
            <v>74392 Freudental</v>
          </cell>
          <cell r="F401" t="str">
            <v>Tilk, Klaus</v>
          </cell>
          <cell r="G401" t="str">
            <v>74392 Freudental, Strombergstraße 25</v>
          </cell>
        </row>
        <row r="402">
          <cell r="A402">
            <v>849</v>
          </cell>
          <cell r="B402" t="str">
            <v>Genzmann</v>
          </cell>
          <cell r="C402" t="str">
            <v>Frank</v>
          </cell>
          <cell r="D402" t="str">
            <v>Sudetnestraße 3</v>
          </cell>
          <cell r="E402" t="str">
            <v xml:space="preserve"> 71665 Vaihingen</v>
          </cell>
          <cell r="F402" t="str">
            <v>Genzmann, Frank</v>
          </cell>
          <cell r="G402" t="str">
            <v xml:space="preserve"> 71665 Vaihingen, Sudetnestraße 3</v>
          </cell>
        </row>
        <row r="403">
          <cell r="A403">
            <v>850</v>
          </cell>
          <cell r="B403" t="str">
            <v>Heidler</v>
          </cell>
          <cell r="C403" t="str">
            <v>Dieter</v>
          </cell>
          <cell r="D403" t="str">
            <v>An der Steige 9</v>
          </cell>
          <cell r="E403" t="str">
            <v>74343 Sachsenheim</v>
          </cell>
          <cell r="F403" t="str">
            <v>Heidler, Dieter</v>
          </cell>
          <cell r="G403" t="str">
            <v>74343 Sachsenheim, An der Steige 9</v>
          </cell>
        </row>
        <row r="404">
          <cell r="A404">
            <v>851</v>
          </cell>
          <cell r="F404" t="str">
            <v xml:space="preserve">, </v>
          </cell>
          <cell r="G404" t="str">
            <v xml:space="preserve">, </v>
          </cell>
        </row>
        <row r="405">
          <cell r="A405">
            <v>852</v>
          </cell>
          <cell r="F405" t="str">
            <v xml:space="preserve">, </v>
          </cell>
          <cell r="G405" t="str">
            <v xml:space="preserve">, </v>
          </cell>
        </row>
        <row r="406">
          <cell r="A406">
            <v>853</v>
          </cell>
          <cell r="F406" t="str">
            <v xml:space="preserve">, </v>
          </cell>
          <cell r="G406" t="str">
            <v xml:space="preserve">, </v>
          </cell>
        </row>
        <row r="407">
          <cell r="A407">
            <v>854</v>
          </cell>
          <cell r="F407" t="str">
            <v xml:space="preserve">, </v>
          </cell>
          <cell r="G407" t="str">
            <v xml:space="preserve">, </v>
          </cell>
        </row>
        <row r="408">
          <cell r="A408">
            <v>855</v>
          </cell>
          <cell r="F408" t="str">
            <v xml:space="preserve">, </v>
          </cell>
          <cell r="G408" t="str">
            <v xml:space="preserve">, </v>
          </cell>
        </row>
        <row r="409">
          <cell r="A409">
            <v>856</v>
          </cell>
          <cell r="F409" t="str">
            <v xml:space="preserve">, </v>
          </cell>
          <cell r="G409" t="str">
            <v xml:space="preserve">, </v>
          </cell>
        </row>
        <row r="410">
          <cell r="A410">
            <v>857</v>
          </cell>
          <cell r="F410" t="str">
            <v xml:space="preserve">, </v>
          </cell>
          <cell r="G410" t="str">
            <v xml:space="preserve">, </v>
          </cell>
        </row>
        <row r="411">
          <cell r="A411">
            <v>858</v>
          </cell>
          <cell r="F411" t="str">
            <v xml:space="preserve">, </v>
          </cell>
          <cell r="G411" t="str">
            <v xml:space="preserve">, </v>
          </cell>
        </row>
        <row r="412">
          <cell r="A412">
            <v>859</v>
          </cell>
          <cell r="F412" t="str">
            <v xml:space="preserve">, </v>
          </cell>
          <cell r="G412" t="str">
            <v xml:space="preserve">, </v>
          </cell>
        </row>
        <row r="413">
          <cell r="A413">
            <v>860</v>
          </cell>
          <cell r="F413" t="str">
            <v xml:space="preserve">, </v>
          </cell>
          <cell r="G413" t="str">
            <v xml:space="preserve">, </v>
          </cell>
        </row>
        <row r="414">
          <cell r="A414">
            <v>861</v>
          </cell>
          <cell r="F414" t="str">
            <v xml:space="preserve">, </v>
          </cell>
          <cell r="G414" t="str">
            <v xml:space="preserve">, </v>
          </cell>
        </row>
        <row r="415">
          <cell r="A415">
            <v>862</v>
          </cell>
          <cell r="F415" t="str">
            <v xml:space="preserve">, </v>
          </cell>
          <cell r="G415" t="str">
            <v xml:space="preserve">, </v>
          </cell>
        </row>
        <row r="416">
          <cell r="A416">
            <v>863</v>
          </cell>
          <cell r="F416" t="str">
            <v xml:space="preserve">, </v>
          </cell>
          <cell r="G416" t="str">
            <v xml:space="preserve">, </v>
          </cell>
        </row>
        <row r="417">
          <cell r="A417">
            <v>864</v>
          </cell>
          <cell r="F417" t="str">
            <v xml:space="preserve">, </v>
          </cell>
          <cell r="G417" t="str">
            <v xml:space="preserve">, </v>
          </cell>
        </row>
        <row r="418">
          <cell r="A418">
            <v>865</v>
          </cell>
          <cell r="F418" t="str">
            <v xml:space="preserve">, </v>
          </cell>
          <cell r="G418" t="str">
            <v xml:space="preserve">, </v>
          </cell>
        </row>
        <row r="419">
          <cell r="A419">
            <v>866</v>
          </cell>
          <cell r="F419" t="str">
            <v xml:space="preserve">, </v>
          </cell>
          <cell r="G419" t="str">
            <v xml:space="preserve">, </v>
          </cell>
        </row>
        <row r="420">
          <cell r="A420">
            <v>867</v>
          </cell>
          <cell r="F420" t="str">
            <v xml:space="preserve">, </v>
          </cell>
          <cell r="G420" t="str">
            <v xml:space="preserve">, </v>
          </cell>
        </row>
        <row r="421">
          <cell r="A421">
            <v>868</v>
          </cell>
          <cell r="F421" t="str">
            <v xml:space="preserve">, </v>
          </cell>
          <cell r="G421" t="str">
            <v xml:space="preserve">, </v>
          </cell>
        </row>
        <row r="422">
          <cell r="A422">
            <v>869</v>
          </cell>
          <cell r="F422" t="str">
            <v xml:space="preserve">, </v>
          </cell>
          <cell r="G422" t="str">
            <v xml:space="preserve">, </v>
          </cell>
        </row>
        <row r="423">
          <cell r="A423">
            <v>870</v>
          </cell>
          <cell r="F423" t="str">
            <v xml:space="preserve">, </v>
          </cell>
          <cell r="G423" t="str">
            <v xml:space="preserve">, </v>
          </cell>
        </row>
        <row r="424">
          <cell r="A424">
            <v>871</v>
          </cell>
          <cell r="F424" t="str">
            <v xml:space="preserve">, </v>
          </cell>
          <cell r="G424" t="str">
            <v xml:space="preserve">, </v>
          </cell>
        </row>
        <row r="425">
          <cell r="A425">
            <v>872</v>
          </cell>
          <cell r="F425" t="str">
            <v xml:space="preserve">, </v>
          </cell>
          <cell r="G425" t="str">
            <v xml:space="preserve">, </v>
          </cell>
        </row>
        <row r="426">
          <cell r="A426">
            <v>873</v>
          </cell>
          <cell r="F426" t="str">
            <v xml:space="preserve">, </v>
          </cell>
          <cell r="G426" t="str">
            <v xml:space="preserve">, </v>
          </cell>
        </row>
        <row r="427">
          <cell r="A427">
            <v>874</v>
          </cell>
          <cell r="F427" t="str">
            <v xml:space="preserve">, </v>
          </cell>
          <cell r="G427" t="str">
            <v xml:space="preserve">, </v>
          </cell>
        </row>
        <row r="428">
          <cell r="A428">
            <v>875</v>
          </cell>
          <cell r="F428" t="str">
            <v xml:space="preserve">, </v>
          </cell>
          <cell r="G428" t="str">
            <v xml:space="preserve">, </v>
          </cell>
        </row>
        <row r="429">
          <cell r="A429">
            <v>876</v>
          </cell>
          <cell r="F429" t="str">
            <v xml:space="preserve">, </v>
          </cell>
          <cell r="G429" t="str">
            <v xml:space="preserve">, </v>
          </cell>
        </row>
        <row r="430">
          <cell r="A430">
            <v>877</v>
          </cell>
          <cell r="F430" t="str">
            <v xml:space="preserve">, </v>
          </cell>
          <cell r="G430" t="str">
            <v xml:space="preserve">, </v>
          </cell>
        </row>
        <row r="431">
          <cell r="A431">
            <v>878</v>
          </cell>
          <cell r="F431" t="str">
            <v xml:space="preserve">, </v>
          </cell>
          <cell r="G431" t="str">
            <v xml:space="preserve">, </v>
          </cell>
        </row>
        <row r="432">
          <cell r="A432">
            <v>879</v>
          </cell>
          <cell r="F432" t="str">
            <v xml:space="preserve">, </v>
          </cell>
          <cell r="G432" t="str">
            <v xml:space="preserve">, </v>
          </cell>
        </row>
        <row r="433">
          <cell r="A433">
            <v>880</v>
          </cell>
          <cell r="F433" t="str">
            <v xml:space="preserve">, </v>
          </cell>
          <cell r="G433" t="str">
            <v xml:space="preserve">, 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86CE9-CF15-4490-8FC5-73E7BD5B7F47}">
  <dimension ref="A1:Q57"/>
  <sheetViews>
    <sheetView topLeftCell="A7" workbookViewId="0">
      <selection activeCell="K59" sqref="K59"/>
    </sheetView>
  </sheetViews>
  <sheetFormatPr baseColWidth="10" defaultRowHeight="15.75" x14ac:dyDescent="0.25"/>
  <cols>
    <col min="1" max="1" width="5.85546875" style="1" customWidth="1"/>
    <col min="2" max="2" width="5.5703125" style="2" customWidth="1"/>
    <col min="3" max="3" width="7" style="3" customWidth="1"/>
    <col min="4" max="4" width="5.85546875" style="12" customWidth="1"/>
    <col min="5" max="5" width="8.42578125" style="3" bestFit="1" customWidth="1"/>
    <col min="6" max="6" width="5" style="4" customWidth="1"/>
    <col min="7" max="7" width="4.140625" style="4" customWidth="1"/>
    <col min="8" max="8" width="23.7109375" style="113" customWidth="1"/>
    <col min="9" max="9" width="6.85546875" style="113" customWidth="1"/>
    <col min="10" max="10" width="6.85546875" style="114" customWidth="1"/>
    <col min="11" max="11" width="9.42578125" style="7" customWidth="1"/>
    <col min="12" max="12" width="8" style="8" customWidth="1"/>
    <col min="13" max="13" width="8.5703125" style="9" customWidth="1"/>
    <col min="14" max="14" width="10.42578125" style="111" customWidth="1"/>
    <col min="15" max="15" width="10.85546875" style="109" bestFit="1" customWidth="1"/>
    <col min="16" max="16" width="38" style="112" customWidth="1"/>
    <col min="17" max="17" width="51.28515625" style="109" bestFit="1" customWidth="1"/>
  </cols>
  <sheetData>
    <row r="1" spans="1:17" x14ac:dyDescent="0.25">
      <c r="A1" s="1" t="s">
        <v>0</v>
      </c>
      <c r="C1" s="120">
        <v>45369</v>
      </c>
      <c r="D1" s="120"/>
      <c r="H1" s="5"/>
      <c r="I1" s="5" t="s">
        <v>1</v>
      </c>
      <c r="J1" s="6"/>
      <c r="N1" s="10"/>
      <c r="O1" s="3"/>
      <c r="P1" s="11"/>
      <c r="Q1" s="3"/>
    </row>
    <row r="2" spans="1:17" x14ac:dyDescent="0.25">
      <c r="F2" s="13" t="s">
        <v>2</v>
      </c>
      <c r="G2" s="13" t="s">
        <v>3</v>
      </c>
      <c r="H2" s="5"/>
      <c r="I2" s="5">
        <v>95</v>
      </c>
      <c r="J2" s="6"/>
      <c r="L2" s="14" t="s">
        <v>4</v>
      </c>
      <c r="M2" s="15" t="s">
        <v>5</v>
      </c>
      <c r="N2" s="10"/>
      <c r="O2" s="3"/>
      <c r="P2" s="16" t="s">
        <v>6</v>
      </c>
      <c r="Q2" s="17"/>
    </row>
    <row r="3" spans="1:17" x14ac:dyDescent="0.25">
      <c r="A3" s="18" t="s">
        <v>7</v>
      </c>
      <c r="B3" s="19" t="s">
        <v>8</v>
      </c>
      <c r="C3" s="20" t="s">
        <v>9</v>
      </c>
      <c r="D3" s="21" t="s">
        <v>10</v>
      </c>
      <c r="E3" s="18" t="s">
        <v>11</v>
      </c>
      <c r="F3" s="22" t="s">
        <v>12</v>
      </c>
      <c r="G3" s="22" t="s">
        <v>13</v>
      </c>
      <c r="H3" s="23" t="s">
        <v>14</v>
      </c>
      <c r="I3" s="23" t="s">
        <v>15</v>
      </c>
      <c r="J3" s="24" t="s">
        <v>16</v>
      </c>
      <c r="K3" s="25" t="s">
        <v>17</v>
      </c>
      <c r="L3" s="26" t="s">
        <v>18</v>
      </c>
      <c r="M3" s="15" t="s">
        <v>19</v>
      </c>
      <c r="N3" s="27" t="s">
        <v>20</v>
      </c>
      <c r="O3" s="18" t="s">
        <v>21</v>
      </c>
      <c r="P3" s="28" t="s">
        <v>22</v>
      </c>
      <c r="Q3" s="29" t="s">
        <v>23</v>
      </c>
    </row>
    <row r="4" spans="1:17" s="37" customFormat="1" ht="17.25" customHeight="1" x14ac:dyDescent="0.25">
      <c r="A4" s="18"/>
      <c r="B4" s="19"/>
      <c r="C4" s="20"/>
      <c r="D4" s="21"/>
      <c r="E4" s="18"/>
      <c r="F4" s="22"/>
      <c r="G4" s="30"/>
      <c r="H4" s="31"/>
      <c r="I4" s="31"/>
      <c r="J4" s="32"/>
      <c r="K4" s="33"/>
      <c r="L4" s="34"/>
      <c r="M4" s="35"/>
      <c r="N4" s="27"/>
      <c r="O4" s="18"/>
      <c r="P4" s="36"/>
      <c r="Q4" s="18"/>
    </row>
    <row r="5" spans="1:17" s="3" customFormat="1" x14ac:dyDescent="0.25">
      <c r="A5" s="38">
        <v>165</v>
      </c>
      <c r="B5" s="39">
        <v>1</v>
      </c>
      <c r="C5" s="40" t="str">
        <f>T("Eiche")</f>
        <v>Eiche</v>
      </c>
      <c r="D5" s="41">
        <v>1.78</v>
      </c>
      <c r="E5" s="42" t="str">
        <f t="shared" ref="E5:E31" si="0">T("Fm o.R.")</f>
        <v>Fm o.R.</v>
      </c>
      <c r="F5" s="42"/>
      <c r="G5" s="42">
        <v>1</v>
      </c>
      <c r="H5" s="43" t="str">
        <f t="shared" ref="H5:H15" si="1">T("Pfaffenlochweg ")</f>
        <v xml:space="preserve">Pfaffenlochweg </v>
      </c>
      <c r="I5" s="44">
        <f t="shared" ref="I5:I24" si="2">D5*95</f>
        <v>169.1</v>
      </c>
      <c r="J5" s="45">
        <v>15</v>
      </c>
      <c r="K5" s="46">
        <f t="shared" ref="K5:K24" si="3">I5*(1-J5/100)</f>
        <v>143.73499999999999</v>
      </c>
      <c r="L5" s="47">
        <f t="shared" ref="L5:L24" si="4">K5*1.1</f>
        <v>158.10849999999999</v>
      </c>
      <c r="M5" s="48">
        <f t="shared" ref="M5:M24" si="5">N5*7/107</f>
        <v>9.4205607476635507</v>
      </c>
      <c r="N5" s="49">
        <v>144</v>
      </c>
      <c r="O5" s="50">
        <v>726</v>
      </c>
      <c r="P5" s="51" t="str">
        <f>IF(ISNA(VLOOKUP(O5,'[1]Bieter Sa'!A$2:G$433,5,FALSE)=TRUE),"",VLOOKUP(O5,'[1]Bieter Sa'!A$3:G$433,6,FALSE))</f>
        <v>Pistikos-Braun, Charalampos</v>
      </c>
      <c r="Q5" s="52" t="str">
        <f>IF(ISNA(VLOOKUP(O5,'[1]Bieter Sa'!A$2:G$433,7,FALSE)=TRUE),"",VLOOKUP(O5,'[1]Bieter Sa'!A$3:G$433,7,FALSE))</f>
        <v>74343 Sachsenheim, Eisenbahnstr. 16</v>
      </c>
    </row>
    <row r="6" spans="1:17" s="3" customFormat="1" x14ac:dyDescent="0.25">
      <c r="A6" s="38">
        <v>165</v>
      </c>
      <c r="B6" s="39">
        <v>2</v>
      </c>
      <c r="C6" s="40" t="str">
        <f>T("Hartlaubholz")</f>
        <v>Hartlaubholz</v>
      </c>
      <c r="D6" s="41">
        <v>1.66</v>
      </c>
      <c r="E6" s="42" t="str">
        <f t="shared" si="0"/>
        <v>Fm o.R.</v>
      </c>
      <c r="F6" s="42"/>
      <c r="G6" s="42">
        <v>1</v>
      </c>
      <c r="H6" s="43" t="str">
        <f t="shared" si="1"/>
        <v xml:space="preserve">Pfaffenlochweg </v>
      </c>
      <c r="I6" s="44">
        <f t="shared" si="2"/>
        <v>157.69999999999999</v>
      </c>
      <c r="J6" s="45"/>
      <c r="K6" s="46">
        <f t="shared" si="3"/>
        <v>157.69999999999999</v>
      </c>
      <c r="L6" s="47">
        <f t="shared" si="4"/>
        <v>173.47</v>
      </c>
      <c r="M6" s="48">
        <f t="shared" si="5"/>
        <v>10.336448598130842</v>
      </c>
      <c r="N6" s="53">
        <v>158</v>
      </c>
      <c r="O6" s="52">
        <v>430</v>
      </c>
      <c r="P6" s="51" t="str">
        <f>IF(ISNA(VLOOKUP(O6,'[1]Bieter Sa'!A$2:G$433,5,FALSE)=TRUE),"",VLOOKUP(O6,'[1]Bieter Sa'!A$3:G$433,6,FALSE))</f>
        <v>Flammer, Anja</v>
      </c>
      <c r="Q6" s="52" t="str">
        <f>IF(ISNA(VLOOKUP(O6,'[1]Bieter Sa'!A$2:G$433,7,FALSE)=TRUE),"",VLOOKUP(O6,'[1]Bieter Sa'!A$3:G$433,7,FALSE))</f>
        <v>74343 Sachsenheim, Adolph-Kolping-Straße 23</v>
      </c>
    </row>
    <row r="7" spans="1:17" s="58" customFormat="1" x14ac:dyDescent="0.25">
      <c r="A7" s="38">
        <v>165</v>
      </c>
      <c r="B7" s="39">
        <v>5</v>
      </c>
      <c r="C7" s="40" t="str">
        <f>T("Eiche")</f>
        <v>Eiche</v>
      </c>
      <c r="D7" s="41">
        <v>7.94</v>
      </c>
      <c r="E7" s="42" t="str">
        <f t="shared" si="0"/>
        <v>Fm o.R.</v>
      </c>
      <c r="F7" s="42"/>
      <c r="G7" s="42">
        <v>8</v>
      </c>
      <c r="H7" s="43" t="str">
        <f t="shared" si="1"/>
        <v xml:space="preserve">Pfaffenlochweg </v>
      </c>
      <c r="I7" s="44">
        <f t="shared" si="2"/>
        <v>754.30000000000007</v>
      </c>
      <c r="J7" s="54">
        <v>30</v>
      </c>
      <c r="K7" s="46">
        <f t="shared" si="3"/>
        <v>528.01</v>
      </c>
      <c r="L7" s="47">
        <f t="shared" si="4"/>
        <v>580.81100000000004</v>
      </c>
      <c r="M7" s="48">
        <f t="shared" si="5"/>
        <v>34.542056074766357</v>
      </c>
      <c r="N7" s="55">
        <v>528</v>
      </c>
      <c r="O7" s="56">
        <v>436</v>
      </c>
      <c r="P7" s="57" t="str">
        <f>IF(ISNA(VLOOKUP(O7,'[1]Bieter Sa'!A$2:G$433,5,FALSE)=TRUE),"",VLOOKUP(O7,'[1]Bieter Sa'!A$3:G$433,6,FALSE))</f>
        <v>Parafioriti, Giacomo</v>
      </c>
      <c r="Q7" s="52" t="str">
        <f>IF(ISNA(VLOOKUP(O7,'[1]Bieter Sa'!A$2:G$433,7,FALSE)=TRUE),"",VLOOKUP(O7,'[1]Bieter Sa'!A$3:G$433,7,FALSE))</f>
        <v>74343 Sachsenheim, Besigheimer Weg 30</v>
      </c>
    </row>
    <row r="8" spans="1:17" s="58" customFormat="1" x14ac:dyDescent="0.25">
      <c r="A8" s="38">
        <v>165</v>
      </c>
      <c r="B8" s="39">
        <v>6</v>
      </c>
      <c r="C8" s="40" t="str">
        <f>T("Eiche")</f>
        <v>Eiche</v>
      </c>
      <c r="D8" s="41">
        <v>11.58</v>
      </c>
      <c r="E8" s="42" t="str">
        <f t="shared" si="0"/>
        <v>Fm o.R.</v>
      </c>
      <c r="F8" s="42"/>
      <c r="G8" s="42">
        <v>10</v>
      </c>
      <c r="H8" s="43" t="str">
        <f t="shared" si="1"/>
        <v xml:space="preserve">Pfaffenlochweg </v>
      </c>
      <c r="I8" s="44">
        <f t="shared" si="2"/>
        <v>1100.0999999999999</v>
      </c>
      <c r="J8" s="54">
        <v>30</v>
      </c>
      <c r="K8" s="46">
        <f t="shared" si="3"/>
        <v>770.06999999999994</v>
      </c>
      <c r="L8" s="47">
        <f t="shared" si="4"/>
        <v>847.077</v>
      </c>
      <c r="M8" s="48">
        <f t="shared" si="5"/>
        <v>50.373831775700936</v>
      </c>
      <c r="N8" s="55">
        <v>770</v>
      </c>
      <c r="O8" s="56">
        <v>436</v>
      </c>
      <c r="P8" s="57" t="str">
        <f>IF(ISNA(VLOOKUP(O8,'[1]Bieter Sa'!A$2:G$433,5,FALSE)=TRUE),"",VLOOKUP(O8,'[1]Bieter Sa'!A$3:G$433,6,FALSE))</f>
        <v>Parafioriti, Giacomo</v>
      </c>
      <c r="Q8" s="52" t="str">
        <f>IF(ISNA(VLOOKUP(O8,'[1]Bieter Sa'!A$2:G$433,7,FALSE)=TRUE),"",VLOOKUP(O8,'[1]Bieter Sa'!A$3:G$433,7,FALSE))</f>
        <v>74343 Sachsenheim, Besigheimer Weg 30</v>
      </c>
    </row>
    <row r="9" spans="1:17" s="58" customFormat="1" x14ac:dyDescent="0.25">
      <c r="A9" s="38">
        <v>165</v>
      </c>
      <c r="B9" s="39">
        <v>10</v>
      </c>
      <c r="C9" s="40" t="str">
        <f>T("Eiche")</f>
        <v>Eiche</v>
      </c>
      <c r="D9" s="41">
        <v>2.12</v>
      </c>
      <c r="E9" s="42" t="str">
        <f t="shared" si="0"/>
        <v>Fm o.R.</v>
      </c>
      <c r="F9" s="42"/>
      <c r="G9" s="42">
        <v>3</v>
      </c>
      <c r="H9" s="43" t="str">
        <f t="shared" si="1"/>
        <v xml:space="preserve">Pfaffenlochweg </v>
      </c>
      <c r="I9" s="44">
        <f t="shared" si="2"/>
        <v>201.4</v>
      </c>
      <c r="J9" s="54">
        <v>5</v>
      </c>
      <c r="K9" s="46">
        <v>190</v>
      </c>
      <c r="L9" s="47">
        <f t="shared" si="4"/>
        <v>209.00000000000003</v>
      </c>
      <c r="M9" s="48">
        <f t="shared" si="5"/>
        <v>12.429906542056075</v>
      </c>
      <c r="N9" s="55">
        <v>190</v>
      </c>
      <c r="O9" s="56">
        <v>726</v>
      </c>
      <c r="P9" s="57" t="str">
        <f>IF(ISNA(VLOOKUP(O9,'[1]Bieter Sa'!A$2:G$433,5,FALSE)=TRUE),"",VLOOKUP(O9,'[1]Bieter Sa'!A$3:G$433,6,FALSE))</f>
        <v>Pistikos-Braun, Charalampos</v>
      </c>
      <c r="Q9" s="52" t="str">
        <f>IF(ISNA(VLOOKUP(O9,'[1]Bieter Sa'!A$2:G$433,7,FALSE)=TRUE),"",VLOOKUP(O9,'[1]Bieter Sa'!A$3:G$433,7,FALSE))</f>
        <v>74343 Sachsenheim, Eisenbahnstr. 16</v>
      </c>
    </row>
    <row r="10" spans="1:17" s="58" customFormat="1" x14ac:dyDescent="0.25">
      <c r="A10" s="38">
        <v>165</v>
      </c>
      <c r="B10" s="39">
        <v>12</v>
      </c>
      <c r="C10" s="40" t="str">
        <f>T("Eiche")</f>
        <v>Eiche</v>
      </c>
      <c r="D10" s="41">
        <v>1.1100000000000001</v>
      </c>
      <c r="E10" s="42" t="str">
        <f t="shared" si="0"/>
        <v>Fm o.R.</v>
      </c>
      <c r="F10" s="42"/>
      <c r="G10" s="42">
        <v>4</v>
      </c>
      <c r="H10" s="43" t="str">
        <f t="shared" si="1"/>
        <v xml:space="preserve">Pfaffenlochweg </v>
      </c>
      <c r="I10" s="44">
        <f t="shared" si="2"/>
        <v>105.45</v>
      </c>
      <c r="J10" s="54">
        <v>5</v>
      </c>
      <c r="K10" s="46">
        <f t="shared" si="3"/>
        <v>100.17749999999999</v>
      </c>
      <c r="L10" s="47">
        <f t="shared" si="4"/>
        <v>110.19525</v>
      </c>
      <c r="M10" s="48">
        <f t="shared" si="5"/>
        <v>6.5420560747663554</v>
      </c>
      <c r="N10" s="55">
        <v>100</v>
      </c>
      <c r="O10" s="56">
        <v>726</v>
      </c>
      <c r="P10" s="57" t="str">
        <f>IF(ISNA(VLOOKUP(O10,'[1]Bieter Sa'!A$2:G$433,5,FALSE)=TRUE),"",VLOOKUP(O10,'[1]Bieter Sa'!A$3:G$433,6,FALSE))</f>
        <v>Pistikos-Braun, Charalampos</v>
      </c>
      <c r="Q10" s="52" t="str">
        <f>IF(ISNA(VLOOKUP(O10,'[1]Bieter Sa'!A$2:G$433,7,FALSE)=TRUE),"",VLOOKUP(O10,'[1]Bieter Sa'!A$3:G$433,7,FALSE))</f>
        <v>74343 Sachsenheim, Eisenbahnstr. 16</v>
      </c>
    </row>
    <row r="11" spans="1:17" s="58" customFormat="1" x14ac:dyDescent="0.25">
      <c r="A11" s="75">
        <v>162</v>
      </c>
      <c r="B11" s="76">
        <v>70</v>
      </c>
      <c r="C11" s="40" t="str">
        <f t="shared" ref="C11:C15" si="6">T("Hartlaubholz")</f>
        <v>Hartlaubholz</v>
      </c>
      <c r="D11" s="41">
        <v>4.79</v>
      </c>
      <c r="E11" s="42" t="str">
        <f t="shared" si="0"/>
        <v>Fm o.R.</v>
      </c>
      <c r="F11" s="42">
        <v>66</v>
      </c>
      <c r="G11" s="42">
        <v>19</v>
      </c>
      <c r="H11" s="43" t="str">
        <f t="shared" si="1"/>
        <v xml:space="preserve">Pfaffenlochweg </v>
      </c>
      <c r="I11" s="44">
        <f t="shared" si="2"/>
        <v>455.05</v>
      </c>
      <c r="J11" s="54">
        <v>5</v>
      </c>
      <c r="K11" s="46">
        <f t="shared" si="3"/>
        <v>432.29750000000001</v>
      </c>
      <c r="L11" s="47">
        <f t="shared" si="4"/>
        <v>475.52725000000004</v>
      </c>
      <c r="M11" s="48">
        <f t="shared" si="5"/>
        <v>28.261682242990656</v>
      </c>
      <c r="N11" s="55">
        <v>432</v>
      </c>
      <c r="O11" s="56">
        <v>431</v>
      </c>
      <c r="P11" s="57" t="str">
        <f>IF(ISNA(VLOOKUP(O11,'[1]Bieter Sa'!A$2:G$433,5,FALSE)=TRUE),"",VLOOKUP(O11,'[1]Bieter Sa'!A$3:G$433,6,FALSE))</f>
        <v>Hees, Gerd</v>
      </c>
      <c r="Q11" s="52" t="str">
        <f>IF(ISNA(VLOOKUP(O11,'[1]Bieter Sa'!A$2:G$433,7,FALSE)=TRUE),"",VLOOKUP(O11,'[1]Bieter Sa'!A$3:G$433,7,FALSE))</f>
        <v>74343 Sachsenheim, Goethestraße 76</v>
      </c>
    </row>
    <row r="12" spans="1:17" s="58" customFormat="1" x14ac:dyDescent="0.25">
      <c r="A12" s="81">
        <v>164</v>
      </c>
      <c r="B12" s="82">
        <v>2</v>
      </c>
      <c r="C12" s="68" t="str">
        <f t="shared" si="6"/>
        <v>Hartlaubholz</v>
      </c>
      <c r="D12" s="69">
        <v>2.98</v>
      </c>
      <c r="E12" s="70" t="str">
        <f t="shared" si="0"/>
        <v>Fm o.R.</v>
      </c>
      <c r="F12" s="70"/>
      <c r="G12" s="70">
        <v>5</v>
      </c>
      <c r="H12" s="71" t="str">
        <f t="shared" si="1"/>
        <v xml:space="preserve">Pfaffenlochweg </v>
      </c>
      <c r="I12" s="72">
        <f t="shared" si="2"/>
        <v>283.10000000000002</v>
      </c>
      <c r="J12" s="73">
        <v>5</v>
      </c>
      <c r="K12" s="74">
        <f t="shared" si="3"/>
        <v>268.94499999999999</v>
      </c>
      <c r="L12" s="47">
        <f t="shared" si="4"/>
        <v>295.83950000000004</v>
      </c>
      <c r="M12" s="48">
        <f t="shared" si="5"/>
        <v>17.598130841121495</v>
      </c>
      <c r="N12" s="55">
        <v>269</v>
      </c>
      <c r="O12" s="56">
        <v>430</v>
      </c>
      <c r="P12" s="57" t="str">
        <f>IF(ISNA(VLOOKUP(O12,'[1]Bieter Sa'!A$2:G$433,5,FALSE)=TRUE),"",VLOOKUP(O12,'[1]Bieter Sa'!A$3:G$433,6,FALSE))</f>
        <v>Flammer, Anja</v>
      </c>
      <c r="Q12" s="52" t="str">
        <f>IF(ISNA(VLOOKUP(O12,'[1]Bieter Sa'!A$2:G$433,7,FALSE)=TRUE),"",VLOOKUP(O12,'[1]Bieter Sa'!A$3:G$433,7,FALSE))</f>
        <v>74343 Sachsenheim, Adolph-Kolping-Straße 23</v>
      </c>
    </row>
    <row r="13" spans="1:17" s="58" customFormat="1" x14ac:dyDescent="0.25">
      <c r="A13" s="38">
        <v>164</v>
      </c>
      <c r="B13" s="39">
        <v>4</v>
      </c>
      <c r="C13" s="40" t="str">
        <f t="shared" si="6"/>
        <v>Hartlaubholz</v>
      </c>
      <c r="D13" s="41">
        <v>4.9800000000000004</v>
      </c>
      <c r="E13" s="42" t="str">
        <f t="shared" si="0"/>
        <v>Fm o.R.</v>
      </c>
      <c r="F13" s="42"/>
      <c r="G13" s="42">
        <v>5</v>
      </c>
      <c r="H13" s="43" t="str">
        <f t="shared" si="1"/>
        <v xml:space="preserve">Pfaffenlochweg </v>
      </c>
      <c r="I13" s="44">
        <f t="shared" si="2"/>
        <v>473.1</v>
      </c>
      <c r="J13" s="54">
        <v>5</v>
      </c>
      <c r="K13" s="46">
        <f t="shared" si="3"/>
        <v>449.44499999999999</v>
      </c>
      <c r="L13" s="47">
        <f t="shared" si="4"/>
        <v>494.38950000000006</v>
      </c>
      <c r="M13" s="48">
        <f t="shared" si="5"/>
        <v>29.373831775700936</v>
      </c>
      <c r="N13" s="55">
        <v>449</v>
      </c>
      <c r="O13" s="56">
        <v>430</v>
      </c>
      <c r="P13" s="57" t="str">
        <f>IF(ISNA(VLOOKUP(O13,'[1]Bieter Sa'!A$2:G$433,5,FALSE)=TRUE),"",VLOOKUP(O13,'[1]Bieter Sa'!A$3:G$433,6,FALSE))</f>
        <v>Flammer, Anja</v>
      </c>
      <c r="Q13" s="52" t="str">
        <f>IF(ISNA(VLOOKUP(O13,'[1]Bieter Sa'!A$2:G$433,7,FALSE)=TRUE),"",VLOOKUP(O13,'[1]Bieter Sa'!A$3:G$433,7,FALSE))</f>
        <v>74343 Sachsenheim, Adolph-Kolping-Straße 23</v>
      </c>
    </row>
    <row r="14" spans="1:17" s="58" customFormat="1" x14ac:dyDescent="0.25">
      <c r="A14" s="38">
        <v>164</v>
      </c>
      <c r="B14" s="39">
        <v>5</v>
      </c>
      <c r="C14" s="40" t="str">
        <f t="shared" si="6"/>
        <v>Hartlaubholz</v>
      </c>
      <c r="D14" s="41">
        <v>7.34</v>
      </c>
      <c r="E14" s="42" t="str">
        <f t="shared" si="0"/>
        <v>Fm o.R.</v>
      </c>
      <c r="F14" s="42"/>
      <c r="G14" s="42">
        <v>19</v>
      </c>
      <c r="H14" s="43" t="str">
        <f t="shared" si="1"/>
        <v xml:space="preserve">Pfaffenlochweg </v>
      </c>
      <c r="I14" s="44">
        <f t="shared" si="2"/>
        <v>697.3</v>
      </c>
      <c r="J14" s="54"/>
      <c r="K14" s="46">
        <f t="shared" si="3"/>
        <v>697.3</v>
      </c>
      <c r="L14" s="47">
        <f t="shared" si="4"/>
        <v>767.03</v>
      </c>
      <c r="M14" s="48">
        <f t="shared" si="5"/>
        <v>45.598130841121495</v>
      </c>
      <c r="N14" s="55">
        <v>697</v>
      </c>
      <c r="O14" s="56">
        <v>430</v>
      </c>
      <c r="P14" s="57" t="str">
        <f>IF(ISNA(VLOOKUP(O14,'[1]Bieter Sa'!A$2:G$433,5,FALSE)=TRUE),"",VLOOKUP(O14,'[1]Bieter Sa'!A$3:G$433,6,FALSE))</f>
        <v>Flammer, Anja</v>
      </c>
      <c r="Q14" s="52" t="str">
        <f>IF(ISNA(VLOOKUP(O14,'[1]Bieter Sa'!A$2:G$433,7,FALSE)=TRUE),"",VLOOKUP(O14,'[1]Bieter Sa'!A$3:G$433,7,FALSE))</f>
        <v>74343 Sachsenheim, Adolph-Kolping-Straße 23</v>
      </c>
    </row>
    <row r="15" spans="1:17" s="58" customFormat="1" x14ac:dyDescent="0.25">
      <c r="A15" s="38">
        <v>164</v>
      </c>
      <c r="B15" s="39">
        <v>9</v>
      </c>
      <c r="C15" s="40" t="str">
        <f t="shared" si="6"/>
        <v>Hartlaubholz</v>
      </c>
      <c r="D15" s="41">
        <v>3.66</v>
      </c>
      <c r="E15" s="42" t="str">
        <f t="shared" si="0"/>
        <v>Fm o.R.</v>
      </c>
      <c r="F15" s="42"/>
      <c r="G15" s="42">
        <v>12</v>
      </c>
      <c r="H15" s="43" t="str">
        <f t="shared" si="1"/>
        <v xml:space="preserve">Pfaffenlochweg </v>
      </c>
      <c r="I15" s="44">
        <f t="shared" si="2"/>
        <v>347.7</v>
      </c>
      <c r="J15" s="54"/>
      <c r="K15" s="46">
        <f t="shared" si="3"/>
        <v>347.7</v>
      </c>
      <c r="L15" s="47">
        <f t="shared" si="4"/>
        <v>382.47</v>
      </c>
      <c r="M15" s="48">
        <f t="shared" si="5"/>
        <v>22.766355140186917</v>
      </c>
      <c r="N15" s="55">
        <v>348</v>
      </c>
      <c r="O15" s="56">
        <v>614</v>
      </c>
      <c r="P15" s="57" t="str">
        <f>IF(ISNA(VLOOKUP(O15,'[1]Bieter Sa'!A$2:G$433,5,FALSE)=TRUE),"",VLOOKUP(O15,'[1]Bieter Sa'!A$3:G$433,6,FALSE))</f>
        <v>Herbert, Hans</v>
      </c>
      <c r="Q15" s="52" t="str">
        <f>IF(ISNA(VLOOKUP(O15,'[1]Bieter Sa'!A$2:G$433,7,FALSE)=TRUE),"",VLOOKUP(O15,'[1]Bieter Sa'!A$3:G$433,7,FALSE))</f>
        <v>74343 Sachsenheim, Fasanenweg 8</v>
      </c>
    </row>
    <row r="16" spans="1:17" s="58" customFormat="1" ht="16.5" thickBot="1" x14ac:dyDescent="0.3">
      <c r="A16" s="81">
        <v>163</v>
      </c>
      <c r="B16" s="82">
        <v>1</v>
      </c>
      <c r="C16" s="68" t="str">
        <f>T("Buche")</f>
        <v>Buche</v>
      </c>
      <c r="D16" s="69">
        <v>4.76</v>
      </c>
      <c r="E16" s="70" t="str">
        <f t="shared" si="0"/>
        <v>Fm o.R.</v>
      </c>
      <c r="F16" s="70">
        <v>49</v>
      </c>
      <c r="G16" s="70">
        <v>28</v>
      </c>
      <c r="H16" s="71" t="str">
        <f>T("Schottensteinweg-Nord ")</f>
        <v xml:space="preserve">Schottensteinweg-Nord </v>
      </c>
      <c r="I16" s="93">
        <f t="shared" si="2"/>
        <v>452.2</v>
      </c>
      <c r="J16" s="94"/>
      <c r="K16" s="74">
        <f t="shared" si="3"/>
        <v>452.2</v>
      </c>
      <c r="L16" s="47">
        <f t="shared" si="4"/>
        <v>497.42</v>
      </c>
      <c r="M16" s="48">
        <f t="shared" si="5"/>
        <v>31.401869158878505</v>
      </c>
      <c r="N16" s="55">
        <v>480</v>
      </c>
      <c r="O16" s="56">
        <v>800</v>
      </c>
      <c r="P16" s="57" t="str">
        <f>IF(ISNA(VLOOKUP(O16,'[1]Bieter Sa'!A$2:G$433,5,FALSE)=TRUE),"",VLOOKUP(O16,'[1]Bieter Sa'!A$3:G$433,6,FALSE))</f>
        <v>Vykydal, Frank</v>
      </c>
      <c r="Q16" s="52" t="str">
        <f>IF(ISNA(VLOOKUP(O16,'[1]Bieter Sa'!A$2:G$433,7,FALSE)=TRUE),"",VLOOKUP(O16,'[1]Bieter Sa'!A$3:G$433,7,FALSE))</f>
        <v>74343 Sachsenheim, Rosenstraße 3</v>
      </c>
    </row>
    <row r="17" spans="1:17" s="58" customFormat="1" x14ac:dyDescent="0.25">
      <c r="A17" s="38">
        <v>163</v>
      </c>
      <c r="B17" s="39">
        <v>4</v>
      </c>
      <c r="C17" s="40" t="str">
        <f>T("Kirsche")</f>
        <v>Kirsche</v>
      </c>
      <c r="D17" s="41">
        <v>2.93</v>
      </c>
      <c r="E17" s="42" t="str">
        <f t="shared" si="0"/>
        <v>Fm o.R.</v>
      </c>
      <c r="F17" s="42">
        <v>37</v>
      </c>
      <c r="G17" s="42">
        <v>28</v>
      </c>
      <c r="H17" s="43" t="str">
        <f t="shared" ref="H17:H18" si="7">T("Schottensteinweg-Nord ")</f>
        <v xml:space="preserve">Schottensteinweg-Nord </v>
      </c>
      <c r="I17" s="44">
        <f t="shared" si="2"/>
        <v>278.35000000000002</v>
      </c>
      <c r="J17" s="45">
        <v>10</v>
      </c>
      <c r="K17" s="46">
        <v>250</v>
      </c>
      <c r="L17" s="47">
        <f t="shared" si="4"/>
        <v>275</v>
      </c>
      <c r="M17" s="48">
        <f t="shared" si="5"/>
        <v>16.355140186915889</v>
      </c>
      <c r="N17" s="55">
        <v>250</v>
      </c>
      <c r="O17" s="56">
        <v>436</v>
      </c>
      <c r="P17" s="57" t="str">
        <f>IF(ISNA(VLOOKUP(O17,'[1]Bieter Sa'!A$2:G$433,5,FALSE)=TRUE),"",VLOOKUP(O17,'[1]Bieter Sa'!A$3:G$433,6,FALSE))</f>
        <v>Parafioriti, Giacomo</v>
      </c>
      <c r="Q17" s="52" t="str">
        <f>IF(ISNA(VLOOKUP(O17,'[1]Bieter Sa'!A$2:G$433,7,FALSE)=TRUE),"",VLOOKUP(O17,'[1]Bieter Sa'!A$3:G$433,7,FALSE))</f>
        <v>74343 Sachsenheim, Besigheimer Weg 30</v>
      </c>
    </row>
    <row r="18" spans="1:17" s="58" customFormat="1" ht="16.5" thickBot="1" x14ac:dyDescent="0.3">
      <c r="A18" s="84">
        <v>163</v>
      </c>
      <c r="B18" s="85">
        <v>5</v>
      </c>
      <c r="C18" s="86" t="str">
        <f t="shared" ref="C18:C20" si="8">T("Hartlaubholz")</f>
        <v>Hartlaubholz</v>
      </c>
      <c r="D18" s="87">
        <v>3.78</v>
      </c>
      <c r="E18" s="88" t="str">
        <f t="shared" si="0"/>
        <v>Fm o.R.</v>
      </c>
      <c r="F18" s="88">
        <v>37</v>
      </c>
      <c r="G18" s="88">
        <v>24</v>
      </c>
      <c r="H18" s="89" t="str">
        <f t="shared" si="7"/>
        <v xml:space="preserve">Schottensteinweg-Nord </v>
      </c>
      <c r="I18" s="90">
        <f t="shared" si="2"/>
        <v>359.09999999999997</v>
      </c>
      <c r="J18" s="91"/>
      <c r="K18" s="92">
        <f t="shared" si="3"/>
        <v>359.09999999999997</v>
      </c>
      <c r="L18" s="47">
        <f t="shared" si="4"/>
        <v>395.01</v>
      </c>
      <c r="M18" s="48">
        <f t="shared" si="5"/>
        <v>23.485981308411215</v>
      </c>
      <c r="N18" s="55">
        <v>359</v>
      </c>
      <c r="O18" s="56">
        <v>724</v>
      </c>
      <c r="P18" s="57" t="str">
        <f>IF(ISNA(VLOOKUP(O18,'[1]Bieter Sa'!A$2:G$433,5,FALSE)=TRUE),"",VLOOKUP(O18,'[1]Bieter Sa'!A$3:G$433,6,FALSE))</f>
        <v>Pfeiffer, Holger</v>
      </c>
      <c r="Q18" s="52" t="str">
        <f>IF(ISNA(VLOOKUP(O18,'[1]Bieter Sa'!A$2:G$433,7,FALSE)=TRUE),"",VLOOKUP(O18,'[1]Bieter Sa'!A$3:G$433,7,FALSE))</f>
        <v>74343 Sachsenheim , Hindenburgstraße 12</v>
      </c>
    </row>
    <row r="19" spans="1:17" s="58" customFormat="1" x14ac:dyDescent="0.25">
      <c r="A19" s="38">
        <v>163</v>
      </c>
      <c r="B19" s="39">
        <v>13</v>
      </c>
      <c r="C19" s="40" t="str">
        <f t="shared" si="8"/>
        <v>Hartlaubholz</v>
      </c>
      <c r="D19" s="41">
        <v>4.07</v>
      </c>
      <c r="E19" s="42" t="str">
        <f t="shared" si="0"/>
        <v>Fm o.R.</v>
      </c>
      <c r="F19" s="42">
        <v>33</v>
      </c>
      <c r="G19" s="42">
        <v>25</v>
      </c>
      <c r="H19" s="43" t="str">
        <f t="shared" ref="H19:H30" si="9">T("Richtstatt ")</f>
        <v xml:space="preserve">Richtstatt </v>
      </c>
      <c r="I19" s="44">
        <f t="shared" si="2"/>
        <v>386.65000000000003</v>
      </c>
      <c r="J19" s="45"/>
      <c r="K19" s="46">
        <f t="shared" si="3"/>
        <v>386.65000000000003</v>
      </c>
      <c r="L19" s="47">
        <f t="shared" si="4"/>
        <v>425.31500000000005</v>
      </c>
      <c r="M19" s="48">
        <f t="shared" si="5"/>
        <v>25.317757009345794</v>
      </c>
      <c r="N19" s="55">
        <v>387</v>
      </c>
      <c r="O19" s="56">
        <v>433</v>
      </c>
      <c r="P19" s="57" t="str">
        <f>IF(ISNA(VLOOKUP(O19,'[1]Bieter Sa'!A$2:G$433,5,FALSE)=TRUE),"",VLOOKUP(O19,'[1]Bieter Sa'!A$3:G$433,6,FALSE))</f>
        <v>Schmid, Daniel</v>
      </c>
      <c r="Q19" s="52" t="str">
        <f>IF(ISNA(VLOOKUP(O19,'[1]Bieter Sa'!A$2:G$433,7,FALSE)=TRUE),"",VLOOKUP(O19,'[1]Bieter Sa'!A$3:G$433,7,FALSE))</f>
        <v>74372 Sersheim, Im Vogelsang 10</v>
      </c>
    </row>
    <row r="20" spans="1:17" s="58" customFormat="1" x14ac:dyDescent="0.25">
      <c r="A20" s="38">
        <v>163</v>
      </c>
      <c r="B20" s="39">
        <v>14</v>
      </c>
      <c r="C20" s="40" t="str">
        <f t="shared" si="8"/>
        <v>Hartlaubholz</v>
      </c>
      <c r="D20" s="41">
        <v>4.04</v>
      </c>
      <c r="E20" s="42" t="str">
        <f t="shared" si="0"/>
        <v>Fm o.R.</v>
      </c>
      <c r="F20" s="42">
        <v>31</v>
      </c>
      <c r="G20" s="42">
        <v>21</v>
      </c>
      <c r="H20" s="43" t="str">
        <f t="shared" si="9"/>
        <v xml:space="preserve">Richtstatt </v>
      </c>
      <c r="I20" s="44">
        <f t="shared" si="2"/>
        <v>383.8</v>
      </c>
      <c r="J20" s="45"/>
      <c r="K20" s="46">
        <f t="shared" si="3"/>
        <v>383.8</v>
      </c>
      <c r="L20" s="47">
        <f t="shared" si="4"/>
        <v>422.18000000000006</v>
      </c>
      <c r="M20" s="48">
        <f t="shared" si="5"/>
        <v>25.121495327102803</v>
      </c>
      <c r="N20" s="55">
        <v>384</v>
      </c>
      <c r="O20" s="56">
        <v>434</v>
      </c>
      <c r="P20" s="57" t="str">
        <f>IF(ISNA(VLOOKUP(O20,'[1]Bieter Sa'!A$2:G$433,5,FALSE)=TRUE),"",VLOOKUP(O20,'[1]Bieter Sa'!A$3:G$433,6,FALSE))</f>
        <v>Klein, Armin</v>
      </c>
      <c r="Q20" s="52" t="str">
        <f>IF(ISNA(VLOOKUP(O20,'[1]Bieter Sa'!A$2:G$433,7,FALSE)=TRUE),"",VLOOKUP(O20,'[1]Bieter Sa'!A$3:G$433,7,FALSE))</f>
        <v>74343 Sachsenhem, Großsachsenheimer Straße 45</v>
      </c>
    </row>
    <row r="21" spans="1:17" s="58" customFormat="1" x14ac:dyDescent="0.25">
      <c r="A21" s="38">
        <v>163</v>
      </c>
      <c r="B21" s="39">
        <v>21</v>
      </c>
      <c r="C21" s="40" t="str">
        <f t="shared" ref="C21:C29" si="10">T("Buche")</f>
        <v>Buche</v>
      </c>
      <c r="D21" s="41">
        <v>5.15</v>
      </c>
      <c r="E21" s="42" t="str">
        <f t="shared" si="0"/>
        <v>Fm o.R.</v>
      </c>
      <c r="F21" s="42">
        <v>56</v>
      </c>
      <c r="G21" s="42">
        <v>32</v>
      </c>
      <c r="H21" s="43" t="str">
        <f t="shared" si="9"/>
        <v xml:space="preserve">Richtstatt </v>
      </c>
      <c r="I21" s="44">
        <f t="shared" si="2"/>
        <v>489.25000000000006</v>
      </c>
      <c r="J21" s="54"/>
      <c r="K21" s="46">
        <f t="shared" si="3"/>
        <v>489.25000000000006</v>
      </c>
      <c r="L21" s="47">
        <f t="shared" si="4"/>
        <v>538.17500000000007</v>
      </c>
      <c r="M21" s="48">
        <f t="shared" si="5"/>
        <v>31.990654205607477</v>
      </c>
      <c r="N21" s="55">
        <v>489</v>
      </c>
      <c r="O21" s="56">
        <v>800</v>
      </c>
      <c r="P21" s="57" t="str">
        <f>IF(ISNA(VLOOKUP(O21,'[1]Bieter Sa'!A$2:G$433,5,FALSE)=TRUE),"",VLOOKUP(O21,'[1]Bieter Sa'!A$3:G$433,6,FALSE))</f>
        <v>Vykydal, Frank</v>
      </c>
      <c r="Q21" s="52" t="str">
        <f>IF(ISNA(VLOOKUP(O21,'[1]Bieter Sa'!A$2:G$433,7,FALSE)=TRUE),"",VLOOKUP(O21,'[1]Bieter Sa'!A$3:G$433,7,FALSE))</f>
        <v>74343 Sachsenheim, Rosenstraße 3</v>
      </c>
    </row>
    <row r="22" spans="1:17" s="58" customFormat="1" x14ac:dyDescent="0.25">
      <c r="A22" s="38">
        <v>163</v>
      </c>
      <c r="B22" s="39">
        <v>22</v>
      </c>
      <c r="C22" s="40" t="str">
        <f t="shared" si="10"/>
        <v>Buche</v>
      </c>
      <c r="D22" s="41">
        <v>2.73</v>
      </c>
      <c r="E22" s="42" t="str">
        <f t="shared" si="0"/>
        <v>Fm o.R.</v>
      </c>
      <c r="F22" s="42">
        <v>36</v>
      </c>
      <c r="G22" s="42">
        <v>22</v>
      </c>
      <c r="H22" s="43" t="str">
        <f t="shared" si="9"/>
        <v xml:space="preserve">Richtstatt </v>
      </c>
      <c r="I22" s="44">
        <f t="shared" si="2"/>
        <v>259.35000000000002</v>
      </c>
      <c r="J22" s="54"/>
      <c r="K22" s="46">
        <f t="shared" si="3"/>
        <v>259.35000000000002</v>
      </c>
      <c r="L22" s="47">
        <f t="shared" si="4"/>
        <v>285.28500000000003</v>
      </c>
      <c r="M22" s="48">
        <f t="shared" si="5"/>
        <v>18.644859813084111</v>
      </c>
      <c r="N22" s="55">
        <v>285</v>
      </c>
      <c r="O22" s="56">
        <v>428</v>
      </c>
      <c r="P22" s="57" t="str">
        <f>IF(ISNA(VLOOKUP(O22,'[1]Bieter Sa'!A$2:G$433,5,FALSE)=TRUE),"",VLOOKUP(O22,'[1]Bieter Sa'!A$3:G$433,6,FALSE))</f>
        <v>Tannenberger, Reinhard</v>
      </c>
      <c r="Q22" s="52" t="str">
        <f>IF(ISNA(VLOOKUP(O22,'[1]Bieter Sa'!A$2:G$433,7,FALSE)=TRUE),"",VLOOKUP(O22,'[1]Bieter Sa'!A$3:G$433,7,FALSE))</f>
        <v>74343 Sachsenheim, Bannhalde 65</v>
      </c>
    </row>
    <row r="23" spans="1:17" s="58" customFormat="1" x14ac:dyDescent="0.25">
      <c r="A23" s="38">
        <v>163</v>
      </c>
      <c r="B23" s="39">
        <v>23</v>
      </c>
      <c r="C23" s="40" t="str">
        <f t="shared" si="10"/>
        <v>Buche</v>
      </c>
      <c r="D23" s="41">
        <v>3.7</v>
      </c>
      <c r="E23" s="42" t="str">
        <f t="shared" si="0"/>
        <v>Fm o.R.</v>
      </c>
      <c r="F23" s="42">
        <v>17</v>
      </c>
      <c r="G23" s="42">
        <v>14</v>
      </c>
      <c r="H23" s="43" t="str">
        <f t="shared" si="9"/>
        <v xml:space="preserve">Richtstatt </v>
      </c>
      <c r="I23" s="44">
        <f t="shared" si="2"/>
        <v>351.5</v>
      </c>
      <c r="J23" s="54"/>
      <c r="K23" s="46">
        <f t="shared" si="3"/>
        <v>351.5</v>
      </c>
      <c r="L23" s="47">
        <f t="shared" si="4"/>
        <v>386.65000000000003</v>
      </c>
      <c r="M23" s="48">
        <f t="shared" si="5"/>
        <v>23.028037383177569</v>
      </c>
      <c r="N23" s="55">
        <v>352</v>
      </c>
      <c r="O23" s="56">
        <v>724</v>
      </c>
      <c r="P23" s="57" t="str">
        <f>IF(ISNA(VLOOKUP(O23,'[1]Bieter Sa'!A$2:G$433,5,FALSE)=TRUE),"",VLOOKUP(O23,'[1]Bieter Sa'!A$3:G$433,6,FALSE))</f>
        <v>Pfeiffer, Holger</v>
      </c>
      <c r="Q23" s="52" t="str">
        <f>IF(ISNA(VLOOKUP(O23,'[1]Bieter Sa'!A$2:G$433,7,FALSE)=TRUE),"",VLOOKUP(O23,'[1]Bieter Sa'!A$3:G$433,7,FALSE))</f>
        <v>74343 Sachsenheim , Hindenburgstraße 12</v>
      </c>
    </row>
    <row r="24" spans="1:17" s="58" customFormat="1" x14ac:dyDescent="0.25">
      <c r="A24" s="38">
        <v>163</v>
      </c>
      <c r="B24" s="39">
        <v>24</v>
      </c>
      <c r="C24" s="40" t="str">
        <f t="shared" si="10"/>
        <v>Buche</v>
      </c>
      <c r="D24" s="41">
        <v>2.92</v>
      </c>
      <c r="E24" s="42" t="str">
        <f t="shared" si="0"/>
        <v>Fm o.R.</v>
      </c>
      <c r="F24" s="42">
        <v>38</v>
      </c>
      <c r="G24" s="42">
        <v>28</v>
      </c>
      <c r="H24" s="43" t="str">
        <f t="shared" si="9"/>
        <v xml:space="preserve">Richtstatt </v>
      </c>
      <c r="I24" s="44">
        <f t="shared" si="2"/>
        <v>277.39999999999998</v>
      </c>
      <c r="J24" s="54"/>
      <c r="K24" s="46">
        <f t="shared" si="3"/>
        <v>277.39999999999998</v>
      </c>
      <c r="L24" s="47">
        <f t="shared" si="4"/>
        <v>305.14</v>
      </c>
      <c r="M24" s="48">
        <f t="shared" si="5"/>
        <v>18.121495327102803</v>
      </c>
      <c r="N24" s="55">
        <v>277</v>
      </c>
      <c r="O24" s="56">
        <v>590</v>
      </c>
      <c r="P24" s="57" t="str">
        <f>IF(ISNA(VLOOKUP(O24,'[1]Bieter Sa'!A$2:G$433,5,FALSE)=TRUE),"",VLOOKUP(O24,'[1]Bieter Sa'!A$3:G$433,6,FALSE))</f>
        <v>Glenk, Fritz</v>
      </c>
      <c r="Q24" s="52" t="str">
        <f>IF(ISNA(VLOOKUP(O24,'[1]Bieter Sa'!A$2:G$433,7,FALSE)=TRUE),"",VLOOKUP(O24,'[1]Bieter Sa'!A$3:G$433,7,FALSE))</f>
        <v>74372 Sersheim , Friedhofweg 6</v>
      </c>
    </row>
    <row r="25" spans="1:17" s="58" customFormat="1" x14ac:dyDescent="0.25">
      <c r="A25" s="38">
        <v>163</v>
      </c>
      <c r="B25" s="39">
        <v>27</v>
      </c>
      <c r="C25" s="40" t="str">
        <f t="shared" si="10"/>
        <v>Buche</v>
      </c>
      <c r="D25" s="41">
        <v>4.26</v>
      </c>
      <c r="E25" s="42" t="str">
        <f t="shared" si="0"/>
        <v>Fm o.R.</v>
      </c>
      <c r="F25" s="42">
        <v>41</v>
      </c>
      <c r="G25" s="42">
        <v>31</v>
      </c>
      <c r="H25" s="43" t="str">
        <f t="shared" si="9"/>
        <v xml:space="preserve">Richtstatt </v>
      </c>
      <c r="I25" s="44">
        <f t="shared" ref="I25:I34" si="11">D25*95</f>
        <v>404.7</v>
      </c>
      <c r="J25" s="54"/>
      <c r="K25" s="46">
        <f t="shared" ref="K25:K34" si="12">I25*(1-J25/100)</f>
        <v>404.7</v>
      </c>
      <c r="L25" s="47">
        <f t="shared" ref="L25:L50" si="13">K25*1.1</f>
        <v>445.17</v>
      </c>
      <c r="M25" s="48">
        <f t="shared" ref="M25:M50" si="14">N25*7/107</f>
        <v>26.495327102803738</v>
      </c>
      <c r="N25" s="55">
        <v>405</v>
      </c>
      <c r="O25" s="56">
        <v>800</v>
      </c>
      <c r="P25" s="57" t="str">
        <f>IF(ISNA(VLOOKUP(O25,'[1]Bieter Sa'!A$2:G$433,5,FALSE)=TRUE),"",VLOOKUP(O25,'[1]Bieter Sa'!A$3:G$433,6,FALSE))</f>
        <v>Vykydal, Frank</v>
      </c>
      <c r="Q25" s="52" t="str">
        <f>IF(ISNA(VLOOKUP(O25,'[1]Bieter Sa'!A$2:G$433,7,FALSE)=TRUE),"",VLOOKUP(O25,'[1]Bieter Sa'!A$3:G$433,7,FALSE))</f>
        <v>74343 Sachsenheim, Rosenstraße 3</v>
      </c>
    </row>
    <row r="26" spans="1:17" s="58" customFormat="1" x14ac:dyDescent="0.25">
      <c r="A26" s="38">
        <v>163</v>
      </c>
      <c r="B26" s="39">
        <v>28</v>
      </c>
      <c r="C26" s="40" t="str">
        <f t="shared" si="10"/>
        <v>Buche</v>
      </c>
      <c r="D26" s="41">
        <v>2.65</v>
      </c>
      <c r="E26" s="42" t="str">
        <f t="shared" si="0"/>
        <v>Fm o.R.</v>
      </c>
      <c r="F26" s="42">
        <v>43</v>
      </c>
      <c r="G26" s="42">
        <v>26</v>
      </c>
      <c r="H26" s="43" t="str">
        <f t="shared" si="9"/>
        <v xml:space="preserve">Richtstatt </v>
      </c>
      <c r="I26" s="44">
        <f t="shared" si="11"/>
        <v>251.75</v>
      </c>
      <c r="J26" s="54"/>
      <c r="K26" s="46">
        <f t="shared" si="12"/>
        <v>251.75</v>
      </c>
      <c r="L26" s="47">
        <f t="shared" si="13"/>
        <v>276.92500000000001</v>
      </c>
      <c r="M26" s="48">
        <f t="shared" si="14"/>
        <v>16.485981308411215</v>
      </c>
      <c r="N26" s="55">
        <v>252</v>
      </c>
      <c r="O26" s="56">
        <v>724</v>
      </c>
      <c r="P26" s="57" t="str">
        <f>IF(ISNA(VLOOKUP(O26,'[1]Bieter Sa'!A$2:G$433,5,FALSE)=TRUE),"",VLOOKUP(O26,'[1]Bieter Sa'!A$3:G$433,6,FALSE))</f>
        <v>Pfeiffer, Holger</v>
      </c>
      <c r="Q26" s="52" t="str">
        <f>IF(ISNA(VLOOKUP(O26,'[1]Bieter Sa'!A$2:G$433,7,FALSE)=TRUE),"",VLOOKUP(O26,'[1]Bieter Sa'!A$3:G$433,7,FALSE))</f>
        <v>74343 Sachsenheim , Hindenburgstraße 12</v>
      </c>
    </row>
    <row r="27" spans="1:17" s="58" customFormat="1" x14ac:dyDescent="0.25">
      <c r="A27" s="38">
        <v>163</v>
      </c>
      <c r="B27" s="39">
        <v>29</v>
      </c>
      <c r="C27" s="40" t="str">
        <f t="shared" si="10"/>
        <v>Buche</v>
      </c>
      <c r="D27" s="41">
        <v>2.74</v>
      </c>
      <c r="E27" s="42" t="str">
        <f t="shared" si="0"/>
        <v>Fm o.R.</v>
      </c>
      <c r="F27" s="42">
        <v>12</v>
      </c>
      <c r="G27" s="42">
        <v>12</v>
      </c>
      <c r="H27" s="43" t="str">
        <f t="shared" si="9"/>
        <v xml:space="preserve">Richtstatt </v>
      </c>
      <c r="I27" s="44">
        <f t="shared" si="11"/>
        <v>260.3</v>
      </c>
      <c r="J27" s="54">
        <v>5</v>
      </c>
      <c r="K27" s="46">
        <f t="shared" si="12"/>
        <v>247.285</v>
      </c>
      <c r="L27" s="47">
        <f t="shared" si="13"/>
        <v>272.01350000000002</v>
      </c>
      <c r="M27" s="48">
        <f t="shared" si="14"/>
        <v>16.158878504672899</v>
      </c>
      <c r="N27" s="55">
        <v>247</v>
      </c>
      <c r="O27" s="56">
        <v>436</v>
      </c>
      <c r="P27" s="57" t="str">
        <f>IF(ISNA(VLOOKUP(O27,'[1]Bieter Sa'!A$2:G$433,5,FALSE)=TRUE),"",VLOOKUP(O27,'[1]Bieter Sa'!A$3:G$433,6,FALSE))</f>
        <v>Parafioriti, Giacomo</v>
      </c>
      <c r="Q27" s="52" t="str">
        <f>IF(ISNA(VLOOKUP(O27,'[1]Bieter Sa'!A$2:G$433,7,FALSE)=TRUE),"",VLOOKUP(O27,'[1]Bieter Sa'!A$3:G$433,7,FALSE))</f>
        <v>74343 Sachsenheim, Besigheimer Weg 30</v>
      </c>
    </row>
    <row r="28" spans="1:17" s="58" customFormat="1" x14ac:dyDescent="0.25">
      <c r="A28" s="38">
        <v>163</v>
      </c>
      <c r="B28" s="39">
        <v>30</v>
      </c>
      <c r="C28" s="40" t="str">
        <f t="shared" si="10"/>
        <v>Buche</v>
      </c>
      <c r="D28" s="41">
        <v>4.41</v>
      </c>
      <c r="E28" s="42" t="str">
        <f t="shared" si="0"/>
        <v>Fm o.R.</v>
      </c>
      <c r="F28" s="42">
        <v>48</v>
      </c>
      <c r="G28" s="42">
        <v>28</v>
      </c>
      <c r="H28" s="43" t="str">
        <f t="shared" si="9"/>
        <v xml:space="preserve">Richtstatt </v>
      </c>
      <c r="I28" s="44">
        <f t="shared" si="11"/>
        <v>418.95</v>
      </c>
      <c r="J28" s="54"/>
      <c r="K28" s="46">
        <f t="shared" si="12"/>
        <v>418.95</v>
      </c>
      <c r="L28" s="47">
        <f t="shared" si="13"/>
        <v>460.84500000000003</v>
      </c>
      <c r="M28" s="48">
        <f t="shared" si="14"/>
        <v>27.411214953271028</v>
      </c>
      <c r="N28" s="55">
        <v>419</v>
      </c>
      <c r="O28" s="56">
        <v>432</v>
      </c>
      <c r="P28" s="57" t="str">
        <f>IF(ISNA(VLOOKUP(O28,'[1]Bieter Sa'!A$2:G$433,5,FALSE)=TRUE),"",VLOOKUP(O28,'[1]Bieter Sa'!A$3:G$433,6,FALSE))</f>
        <v>Fröhlich, Martin</v>
      </c>
      <c r="Q28" s="52" t="str">
        <f>IF(ISNA(VLOOKUP(O28,'[1]Bieter Sa'!A$2:G$433,7,FALSE)=TRUE),"",VLOOKUP(O28,'[1]Bieter Sa'!A$3:G$433,7,FALSE))</f>
        <v>74343 Sachsenheim, Berntalstraße 32</v>
      </c>
    </row>
    <row r="29" spans="1:17" s="58" customFormat="1" x14ac:dyDescent="0.25">
      <c r="A29" s="38">
        <v>163</v>
      </c>
      <c r="B29" s="39">
        <v>32</v>
      </c>
      <c r="C29" s="40" t="str">
        <f t="shared" si="10"/>
        <v>Buche</v>
      </c>
      <c r="D29" s="41">
        <v>4.74</v>
      </c>
      <c r="E29" s="42" t="str">
        <f t="shared" si="0"/>
        <v>Fm o.R.</v>
      </c>
      <c r="F29" s="42">
        <v>70</v>
      </c>
      <c r="G29" s="42">
        <v>47</v>
      </c>
      <c r="H29" s="43" t="str">
        <f t="shared" si="9"/>
        <v xml:space="preserve">Richtstatt </v>
      </c>
      <c r="I29" s="44">
        <f t="shared" si="11"/>
        <v>450.3</v>
      </c>
      <c r="J29" s="54"/>
      <c r="K29" s="46">
        <f t="shared" si="12"/>
        <v>450.3</v>
      </c>
      <c r="L29" s="47">
        <f t="shared" si="13"/>
        <v>495.33000000000004</v>
      </c>
      <c r="M29" s="48">
        <f t="shared" si="14"/>
        <v>29.439252336448597</v>
      </c>
      <c r="N29" s="55">
        <v>450</v>
      </c>
      <c r="O29" s="56">
        <v>800</v>
      </c>
      <c r="P29" s="57" t="str">
        <f>IF(ISNA(VLOOKUP(O29,'[1]Bieter Sa'!A$2:G$433,5,FALSE)=TRUE),"",VLOOKUP(O29,'[1]Bieter Sa'!A$3:G$433,6,FALSE))</f>
        <v>Vykydal, Frank</v>
      </c>
      <c r="Q29" s="52" t="str">
        <f>IF(ISNA(VLOOKUP(O29,'[1]Bieter Sa'!A$2:G$433,7,FALSE)=TRUE),"",VLOOKUP(O29,'[1]Bieter Sa'!A$3:G$433,7,FALSE))</f>
        <v>74343 Sachsenheim, Rosenstraße 3</v>
      </c>
    </row>
    <row r="30" spans="1:17" s="58" customFormat="1" ht="16.5" thickBot="1" x14ac:dyDescent="0.3">
      <c r="A30" s="84">
        <v>163</v>
      </c>
      <c r="B30" s="85">
        <v>33</v>
      </c>
      <c r="C30" s="86" t="str">
        <f>T("Eiche")</f>
        <v>Eiche</v>
      </c>
      <c r="D30" s="87">
        <v>2.86</v>
      </c>
      <c r="E30" s="88" t="str">
        <f t="shared" si="0"/>
        <v>Fm o.R.</v>
      </c>
      <c r="F30" s="88">
        <v>15</v>
      </c>
      <c r="G30" s="88">
        <v>12</v>
      </c>
      <c r="H30" s="89" t="str">
        <f t="shared" si="9"/>
        <v xml:space="preserve">Richtstatt </v>
      </c>
      <c r="I30" s="90">
        <f t="shared" si="11"/>
        <v>271.7</v>
      </c>
      <c r="J30" s="95"/>
      <c r="K30" s="92">
        <f t="shared" si="12"/>
        <v>271.7</v>
      </c>
      <c r="L30" s="47">
        <f t="shared" si="13"/>
        <v>298.87</v>
      </c>
      <c r="M30" s="48">
        <f t="shared" si="14"/>
        <v>17.794392523364486</v>
      </c>
      <c r="N30" s="55">
        <v>272</v>
      </c>
      <c r="O30" s="56">
        <v>724</v>
      </c>
      <c r="P30" s="57" t="str">
        <f>IF(ISNA(VLOOKUP(O30,'[1]Bieter Sa'!A$2:G$433,5,FALSE)=TRUE),"",VLOOKUP(O30,'[1]Bieter Sa'!A$3:G$433,6,FALSE))</f>
        <v>Pfeiffer, Holger</v>
      </c>
      <c r="Q30" s="52" t="str">
        <f>IF(ISNA(VLOOKUP(O30,'[1]Bieter Sa'!A$2:G$433,7,FALSE)=TRUE),"",VLOOKUP(O30,'[1]Bieter Sa'!A$3:G$433,7,FALSE))</f>
        <v>74343 Sachsenheim , Hindenburgstraße 12</v>
      </c>
    </row>
    <row r="31" spans="1:17" s="58" customFormat="1" x14ac:dyDescent="0.25">
      <c r="A31" s="81">
        <v>163</v>
      </c>
      <c r="B31" s="82">
        <v>41</v>
      </c>
      <c r="C31" s="68" t="str">
        <f t="shared" ref="C31" si="15">T("Hartlaubholz")</f>
        <v>Hartlaubholz</v>
      </c>
      <c r="D31" s="69">
        <v>3.5</v>
      </c>
      <c r="E31" s="70" t="str">
        <f t="shared" si="0"/>
        <v>Fm o.R.</v>
      </c>
      <c r="F31" s="70">
        <v>34</v>
      </c>
      <c r="G31" s="70">
        <v>24</v>
      </c>
      <c r="H31" s="71" t="str">
        <f>T("Schottensteinweg-Mitte ")</f>
        <v xml:space="preserve">Schottensteinweg-Mitte </v>
      </c>
      <c r="I31" s="72">
        <f t="shared" si="11"/>
        <v>332.5</v>
      </c>
      <c r="J31" s="73"/>
      <c r="K31" s="74">
        <f t="shared" si="12"/>
        <v>332.5</v>
      </c>
      <c r="L31" s="47">
        <f t="shared" si="13"/>
        <v>365.75000000000006</v>
      </c>
      <c r="M31" s="48">
        <f t="shared" si="14"/>
        <v>21.785046728971963</v>
      </c>
      <c r="N31" s="55">
        <v>333</v>
      </c>
      <c r="O31" s="56">
        <v>431</v>
      </c>
      <c r="P31" s="57" t="str">
        <f>IF(ISNA(VLOOKUP(O31,'[1]Bieter Sa'!A$2:G$433,5,FALSE)=TRUE),"",VLOOKUP(O31,'[1]Bieter Sa'!A$3:G$433,6,FALSE))</f>
        <v>Hees, Gerd</v>
      </c>
      <c r="Q31" s="52" t="str">
        <f>IF(ISNA(VLOOKUP(O31,'[1]Bieter Sa'!A$2:G$433,7,FALSE)=TRUE),"",VLOOKUP(O31,'[1]Bieter Sa'!A$3:G$433,7,FALSE))</f>
        <v>74343 Sachsenheim, Goethestraße 76</v>
      </c>
    </row>
    <row r="32" spans="1:17" s="58" customFormat="1" x14ac:dyDescent="0.25">
      <c r="A32" s="38">
        <v>163</v>
      </c>
      <c r="B32" s="39">
        <v>55</v>
      </c>
      <c r="C32" s="40" t="str">
        <f t="shared" ref="C32:C34" si="16">T("Hartlaubholz")</f>
        <v>Hartlaubholz</v>
      </c>
      <c r="D32" s="41">
        <v>2.21</v>
      </c>
      <c r="E32" s="42" t="str">
        <f t="shared" ref="E32:E34" si="17">T("Fm o.R.")</f>
        <v>Fm o.R.</v>
      </c>
      <c r="F32" s="42">
        <v>32</v>
      </c>
      <c r="G32" s="42">
        <v>23</v>
      </c>
      <c r="H32" s="43" t="str">
        <f t="shared" ref="H32:H34" si="18">T("Schafweg ")</f>
        <v xml:space="preserve">Schafweg </v>
      </c>
      <c r="I32" s="44">
        <f t="shared" si="11"/>
        <v>209.95</v>
      </c>
      <c r="J32" s="54"/>
      <c r="K32" s="46">
        <f t="shared" si="12"/>
        <v>209.95</v>
      </c>
      <c r="L32" s="47">
        <f t="shared" si="13"/>
        <v>230.94499999999999</v>
      </c>
      <c r="M32" s="48">
        <f t="shared" si="14"/>
        <v>13.738317757009346</v>
      </c>
      <c r="N32" s="55">
        <v>210</v>
      </c>
      <c r="O32" s="56">
        <v>533</v>
      </c>
      <c r="P32" s="57" t="str">
        <f>IF(ISNA(VLOOKUP(O32,'[1]Bieter Sa'!A$2:G$433,5,FALSE)=TRUE),"",VLOOKUP(O32,'[1]Bieter Sa'!A$3:G$433,6,FALSE))</f>
        <v>Braun, Heinz</v>
      </c>
      <c r="Q32" s="52" t="str">
        <f>IF(ISNA(VLOOKUP(O32,'[1]Bieter Sa'!A$2:G$433,7,FALSE)=TRUE),"",VLOOKUP(O32,'[1]Bieter Sa'!A$3:G$433,7,FALSE))</f>
        <v>74343 Sachsenheim , Ochsenbacher Str. 41</v>
      </c>
    </row>
    <row r="33" spans="1:17" s="58" customFormat="1" x14ac:dyDescent="0.25">
      <c r="A33" s="38">
        <v>163</v>
      </c>
      <c r="B33" s="39">
        <v>60</v>
      </c>
      <c r="C33" s="40" t="str">
        <f t="shared" si="16"/>
        <v>Hartlaubholz</v>
      </c>
      <c r="D33" s="41">
        <v>2.96</v>
      </c>
      <c r="E33" s="42" t="str">
        <f t="shared" si="17"/>
        <v>Fm o.R.</v>
      </c>
      <c r="F33" s="42">
        <v>40</v>
      </c>
      <c r="G33" s="42">
        <v>23</v>
      </c>
      <c r="H33" s="43" t="str">
        <f t="shared" si="18"/>
        <v xml:space="preserve">Schafweg </v>
      </c>
      <c r="I33" s="44">
        <f t="shared" si="11"/>
        <v>281.2</v>
      </c>
      <c r="J33" s="54"/>
      <c r="K33" s="46">
        <v>280</v>
      </c>
      <c r="L33" s="47">
        <f t="shared" si="13"/>
        <v>308</v>
      </c>
      <c r="M33" s="48">
        <f t="shared" si="14"/>
        <v>18.317757009345794</v>
      </c>
      <c r="N33" s="55">
        <v>280</v>
      </c>
      <c r="O33" s="56">
        <v>431</v>
      </c>
      <c r="P33" s="57" t="str">
        <f>IF(ISNA(VLOOKUP(O33,'[1]Bieter Sa'!A$2:G$433,5,FALSE)=TRUE),"",VLOOKUP(O33,'[1]Bieter Sa'!A$3:G$433,6,FALSE))</f>
        <v>Hees, Gerd</v>
      </c>
      <c r="Q33" s="52" t="str">
        <f>IF(ISNA(VLOOKUP(O33,'[1]Bieter Sa'!A$2:G$433,7,FALSE)=TRUE),"",VLOOKUP(O33,'[1]Bieter Sa'!A$3:G$433,7,FALSE))</f>
        <v>74343 Sachsenheim, Goethestraße 76</v>
      </c>
    </row>
    <row r="34" spans="1:17" s="58" customFormat="1" x14ac:dyDescent="0.25">
      <c r="A34" s="38">
        <v>163</v>
      </c>
      <c r="B34" s="39">
        <v>62</v>
      </c>
      <c r="C34" s="40" t="str">
        <f t="shared" si="16"/>
        <v>Hartlaubholz</v>
      </c>
      <c r="D34" s="41">
        <v>4.09</v>
      </c>
      <c r="E34" s="42" t="str">
        <f t="shared" si="17"/>
        <v>Fm o.R.</v>
      </c>
      <c r="F34" s="42">
        <v>16</v>
      </c>
      <c r="G34" s="42">
        <v>12</v>
      </c>
      <c r="H34" s="43" t="str">
        <f t="shared" si="18"/>
        <v xml:space="preserve">Schafweg </v>
      </c>
      <c r="I34" s="44">
        <f t="shared" si="11"/>
        <v>388.55</v>
      </c>
      <c r="J34" s="54"/>
      <c r="K34" s="46">
        <f t="shared" si="12"/>
        <v>388.55</v>
      </c>
      <c r="L34" s="47">
        <f t="shared" si="13"/>
        <v>427.40500000000003</v>
      </c>
      <c r="M34" s="48">
        <f t="shared" si="14"/>
        <v>25.44859813084112</v>
      </c>
      <c r="N34" s="55">
        <v>389</v>
      </c>
      <c r="O34" s="56">
        <v>430</v>
      </c>
      <c r="P34" s="57" t="str">
        <f>IF(ISNA(VLOOKUP(O34,'[1]Bieter Sa'!A$2:G$433,5,FALSE)=TRUE),"",VLOOKUP(O34,'[1]Bieter Sa'!A$3:G$433,6,FALSE))</f>
        <v>Flammer, Anja</v>
      </c>
      <c r="Q34" s="52" t="str">
        <f>IF(ISNA(VLOOKUP(O34,'[1]Bieter Sa'!A$2:G$433,7,FALSE)=TRUE),"",VLOOKUP(O34,'[1]Bieter Sa'!A$3:G$433,7,FALSE))</f>
        <v>74343 Sachsenheim, Adolph-Kolping-Straße 23</v>
      </c>
    </row>
    <row r="35" spans="1:17" s="58" customFormat="1" x14ac:dyDescent="0.25">
      <c r="A35" s="103"/>
      <c r="B35" s="103"/>
      <c r="C35" s="103"/>
      <c r="D35" s="104" t="e">
        <f>SUM(#REF!)</f>
        <v>#REF!</v>
      </c>
      <c r="E35" s="37"/>
      <c r="F35" s="37"/>
      <c r="G35" s="37"/>
      <c r="H35" s="37"/>
      <c r="I35" s="105">
        <f>SUM(I5:I34)</f>
        <v>11251.800000000001</v>
      </c>
      <c r="J35" s="105"/>
      <c r="K35" s="105">
        <f>SUM(K5:K34)</f>
        <v>10550.315000000001</v>
      </c>
      <c r="L35" s="106">
        <f t="shared" si="13"/>
        <v>11605.346500000001</v>
      </c>
      <c r="M35" s="48">
        <f t="shared" si="14"/>
        <v>0</v>
      </c>
      <c r="N35" s="55"/>
      <c r="O35" s="56"/>
      <c r="P35" s="57" t="str">
        <f>IF(ISNA(VLOOKUP(O35,'[1]Bieter Sa'!A$2:G$433,5,FALSE)=TRUE),"",VLOOKUP(O35,'[1]Bieter Sa'!A$3:G$433,6,FALSE))</f>
        <v/>
      </c>
      <c r="Q35" s="52" t="str">
        <f>IF(ISNA(VLOOKUP(O35,'[1]Bieter Sa'!A$2:G$433,7,FALSE)=TRUE),"",VLOOKUP(O35,'[1]Bieter Sa'!A$3:G$433,7,FALSE))</f>
        <v/>
      </c>
    </row>
    <row r="36" spans="1:17" s="58" customFormat="1" x14ac:dyDescent="0.25">
      <c r="A36" s="103"/>
      <c r="B36" s="103"/>
      <c r="C36" s="103"/>
      <c r="D36" s="104"/>
      <c r="E36" s="37"/>
      <c r="F36" s="37"/>
      <c r="G36" s="37"/>
      <c r="H36" s="37"/>
      <c r="I36" s="105"/>
      <c r="J36" s="105"/>
      <c r="K36" s="105"/>
      <c r="L36" s="106"/>
      <c r="M36" s="48"/>
      <c r="N36" s="55">
        <f>SUM(N4:N34)</f>
        <v>10605</v>
      </c>
      <c r="O36" s="107">
        <f>N36/92</f>
        <v>115.27173913043478</v>
      </c>
      <c r="P36" s="57"/>
      <c r="Q36" s="52"/>
    </row>
    <row r="37" spans="1:17" s="58" customFormat="1" x14ac:dyDescent="0.25">
      <c r="A37" s="103"/>
      <c r="B37" s="103"/>
      <c r="C37" s="103"/>
      <c r="D37" s="104"/>
      <c r="E37" s="37"/>
      <c r="F37" s="37"/>
      <c r="G37" s="37"/>
      <c r="H37" s="37"/>
      <c r="I37" s="105"/>
      <c r="J37" s="105"/>
      <c r="K37" s="105"/>
      <c r="L37" s="106"/>
      <c r="M37" s="48"/>
      <c r="N37" s="55"/>
      <c r="O37" s="107"/>
      <c r="P37" s="57"/>
      <c r="Q37" s="52"/>
    </row>
    <row r="38" spans="1:17" s="58" customFormat="1" x14ac:dyDescent="0.25">
      <c r="A38" s="18" t="s">
        <v>29</v>
      </c>
      <c r="B38" s="19"/>
      <c r="C38" s="20"/>
      <c r="D38" s="21"/>
      <c r="E38" s="18"/>
      <c r="F38" s="22"/>
      <c r="G38" s="30"/>
      <c r="H38" s="31"/>
      <c r="I38" s="31"/>
      <c r="J38" s="32"/>
      <c r="K38" s="33"/>
      <c r="L38" s="47"/>
      <c r="M38" s="35"/>
      <c r="N38" s="55"/>
      <c r="O38" s="107"/>
      <c r="P38" s="57" t="str">
        <f>IF(ISNA(VLOOKUP(O38,'[1]Bieter Sa'!A$2:G$433,5,FALSE)=TRUE),"",VLOOKUP(O38,'[1]Bieter Sa'!A$3:G$433,6,FALSE))</f>
        <v/>
      </c>
      <c r="Q38" s="52" t="str">
        <f>IF(ISNA(VLOOKUP(O38,'[1]Bieter Sa'!A$2:G$433,7,FALSE)=TRUE),"",VLOOKUP(O38,'[1]Bieter Sa'!A$3:G$433,7,FALSE))</f>
        <v/>
      </c>
    </row>
    <row r="39" spans="1:17" s="58" customFormat="1" x14ac:dyDescent="0.25">
      <c r="A39" s="38">
        <v>166</v>
      </c>
      <c r="B39" s="39">
        <v>51</v>
      </c>
      <c r="C39" s="40" t="str">
        <f>T("Hartlaubholz")</f>
        <v>Hartlaubholz</v>
      </c>
      <c r="D39" s="41">
        <v>3.73</v>
      </c>
      <c r="E39" s="40" t="str">
        <f t="shared" ref="E39:E53" si="19">T("Fm o.R.")</f>
        <v>Fm o.R.</v>
      </c>
      <c r="F39" s="40">
        <v>74</v>
      </c>
      <c r="G39" s="40">
        <v>28</v>
      </c>
      <c r="H39" s="43" t="s">
        <v>30</v>
      </c>
      <c r="I39" s="44">
        <f t="shared" ref="I39:I53" si="20">D39*95</f>
        <v>354.35</v>
      </c>
      <c r="J39" s="45"/>
      <c r="K39" s="46">
        <f t="shared" ref="K39:K53" si="21">I39*(1-J39/100)</f>
        <v>354.35</v>
      </c>
      <c r="L39" s="47">
        <f t="shared" si="13"/>
        <v>389.78500000000008</v>
      </c>
      <c r="M39" s="48">
        <f t="shared" si="14"/>
        <v>23.158878504672899</v>
      </c>
      <c r="N39" s="55">
        <v>354</v>
      </c>
      <c r="O39" s="56">
        <v>626</v>
      </c>
      <c r="P39" s="57" t="str">
        <f>IF(ISNA(VLOOKUP(O39,'[1]Bieter Sa'!A$2:G$433,5,FALSE)=TRUE),"",VLOOKUP(O39,'[1]Bieter Sa'!A$3:G$433,6,FALSE))</f>
        <v>Holzinger, Gerhard</v>
      </c>
      <c r="Q39" s="52" t="str">
        <f>IF(ISNA(VLOOKUP(O39,'[1]Bieter Sa'!A$2:G$433,7,FALSE)=TRUE),"",VLOOKUP(O39,'[1]Bieter Sa'!A$3:G$433,7,FALSE))</f>
        <v>74343 Sachsenheim , Besigheimer Weg 44</v>
      </c>
    </row>
    <row r="40" spans="1:17" s="58" customFormat="1" x14ac:dyDescent="0.25">
      <c r="A40" s="38">
        <v>166</v>
      </c>
      <c r="B40" s="39">
        <v>52</v>
      </c>
      <c r="C40" s="40" t="str">
        <f>T("Hartlaubholz")</f>
        <v>Hartlaubholz</v>
      </c>
      <c r="D40" s="41">
        <v>3.59</v>
      </c>
      <c r="E40" s="40" t="str">
        <f t="shared" si="19"/>
        <v>Fm o.R.</v>
      </c>
      <c r="F40" s="40">
        <v>46</v>
      </c>
      <c r="G40" s="40">
        <v>21</v>
      </c>
      <c r="H40" s="43" t="s">
        <v>30</v>
      </c>
      <c r="I40" s="44">
        <f t="shared" si="20"/>
        <v>341.05</v>
      </c>
      <c r="J40" s="45"/>
      <c r="K40" s="46">
        <v>340</v>
      </c>
      <c r="L40" s="47">
        <f t="shared" si="13"/>
        <v>374.00000000000006</v>
      </c>
      <c r="M40" s="48">
        <f t="shared" si="14"/>
        <v>22.242990654205606</v>
      </c>
      <c r="N40" s="55">
        <v>340</v>
      </c>
      <c r="O40" s="56">
        <v>643</v>
      </c>
      <c r="P40" s="57" t="str">
        <f>IF(ISNA(VLOOKUP(O40,'[1]Bieter Sa'!A$2:G$433,5,FALSE)=TRUE),"",VLOOKUP(O40,'[1]Bieter Sa'!A$3:G$433,6,FALSE))</f>
        <v>Kempke, Mirco</v>
      </c>
      <c r="Q40" s="52" t="str">
        <f>IF(ISNA(VLOOKUP(O40,'[1]Bieter Sa'!A$2:G$433,7,FALSE)=TRUE),"",VLOOKUP(O40,'[1]Bieter Sa'!A$3:G$433,7,FALSE))</f>
        <v>74392 Freudental , Bühlstr. 11</v>
      </c>
    </row>
    <row r="41" spans="1:17" s="58" customFormat="1" x14ac:dyDescent="0.25">
      <c r="A41" s="38">
        <v>166</v>
      </c>
      <c r="B41" s="39">
        <v>56</v>
      </c>
      <c r="C41" s="40" t="str">
        <f>T("Eiche")</f>
        <v>Eiche</v>
      </c>
      <c r="D41" s="41">
        <v>2.64</v>
      </c>
      <c r="E41" s="40" t="str">
        <f t="shared" si="19"/>
        <v>Fm o.R.</v>
      </c>
      <c r="F41" s="40">
        <v>54</v>
      </c>
      <c r="G41" s="40">
        <v>29</v>
      </c>
      <c r="H41" s="43" t="s">
        <v>30</v>
      </c>
      <c r="I41" s="44">
        <f t="shared" si="20"/>
        <v>250.8</v>
      </c>
      <c r="J41" s="54"/>
      <c r="K41" s="46">
        <v>250</v>
      </c>
      <c r="L41" s="47">
        <f t="shared" si="13"/>
        <v>275</v>
      </c>
      <c r="M41" s="48">
        <f t="shared" si="14"/>
        <v>16.355140186915889</v>
      </c>
      <c r="N41" s="55">
        <v>250</v>
      </c>
      <c r="O41" s="56">
        <v>696</v>
      </c>
      <c r="P41" s="57" t="str">
        <f>IF(ISNA(VLOOKUP(O41,'[1]Bieter Sa'!A$2:G$433,5,FALSE)=TRUE),"",VLOOKUP(O41,'[1]Bieter Sa'!A$3:G$433,6,FALSE))</f>
        <v>Moosburger, Jürgen</v>
      </c>
      <c r="Q41" s="52" t="str">
        <f>IF(ISNA(VLOOKUP(O41,'[1]Bieter Sa'!A$2:G$433,7,FALSE)=TRUE),"",VLOOKUP(O41,'[1]Bieter Sa'!A$3:G$433,7,FALSE))</f>
        <v>74343 Sachsenheim, Metterzimmerer Str. 39</v>
      </c>
    </row>
    <row r="42" spans="1:17" s="58" customFormat="1" x14ac:dyDescent="0.25">
      <c r="A42" s="38">
        <v>166</v>
      </c>
      <c r="B42" s="39">
        <v>57</v>
      </c>
      <c r="C42" s="40" t="str">
        <f>T("Eiche")</f>
        <v>Eiche</v>
      </c>
      <c r="D42" s="41">
        <v>3.62</v>
      </c>
      <c r="E42" s="40" t="str">
        <f t="shared" si="19"/>
        <v>Fm o.R.</v>
      </c>
      <c r="F42" s="40">
        <v>67</v>
      </c>
      <c r="G42" s="40">
        <v>37</v>
      </c>
      <c r="H42" s="43" t="s">
        <v>30</v>
      </c>
      <c r="I42" s="44">
        <f t="shared" si="20"/>
        <v>343.90000000000003</v>
      </c>
      <c r="J42" s="54"/>
      <c r="K42" s="46">
        <f t="shared" si="21"/>
        <v>343.90000000000003</v>
      </c>
      <c r="L42" s="47">
        <f t="shared" si="13"/>
        <v>378.29000000000008</v>
      </c>
      <c r="M42" s="48">
        <f t="shared" si="14"/>
        <v>22.504672897196262</v>
      </c>
      <c r="N42" s="55">
        <v>344</v>
      </c>
      <c r="O42" s="56">
        <v>626</v>
      </c>
      <c r="P42" s="57" t="str">
        <f>IF(ISNA(VLOOKUP(O42,'[1]Bieter Sa'!A$2:G$433,5,FALSE)=TRUE),"",VLOOKUP(O42,'[1]Bieter Sa'!A$3:G$433,6,FALSE))</f>
        <v>Holzinger, Gerhard</v>
      </c>
      <c r="Q42" s="52" t="str">
        <f>IF(ISNA(VLOOKUP(O42,'[1]Bieter Sa'!A$2:G$433,7,FALSE)=TRUE),"",VLOOKUP(O42,'[1]Bieter Sa'!A$3:G$433,7,FALSE))</f>
        <v>74343 Sachsenheim , Besigheimer Weg 44</v>
      </c>
    </row>
    <row r="43" spans="1:17" s="58" customFormat="1" x14ac:dyDescent="0.25">
      <c r="A43" s="38">
        <v>166</v>
      </c>
      <c r="B43" s="39">
        <v>59</v>
      </c>
      <c r="C43" s="40" t="str">
        <f>T("Eiche")</f>
        <v>Eiche</v>
      </c>
      <c r="D43" s="41">
        <v>3.77</v>
      </c>
      <c r="E43" s="40" t="str">
        <f t="shared" si="19"/>
        <v>Fm o.R.</v>
      </c>
      <c r="F43" s="40">
        <v>74</v>
      </c>
      <c r="G43" s="40">
        <v>30</v>
      </c>
      <c r="H43" s="43" t="s">
        <v>30</v>
      </c>
      <c r="I43" s="44">
        <f t="shared" si="20"/>
        <v>358.15</v>
      </c>
      <c r="J43" s="54"/>
      <c r="K43" s="46">
        <f t="shared" si="21"/>
        <v>358.15</v>
      </c>
      <c r="L43" s="47">
        <f t="shared" si="13"/>
        <v>393.96500000000003</v>
      </c>
      <c r="M43" s="48">
        <f t="shared" si="14"/>
        <v>23.420560747663551</v>
      </c>
      <c r="N43" s="55">
        <v>358</v>
      </c>
      <c r="O43" s="56">
        <v>435</v>
      </c>
      <c r="P43" s="57" t="str">
        <f>IF(ISNA(VLOOKUP(O43,'[1]Bieter Sa'!A$2:G$433,5,FALSE)=TRUE),"",VLOOKUP(O43,'[1]Bieter Sa'!A$3:G$433,6,FALSE))</f>
        <v>Eger, Guido</v>
      </c>
      <c r="Q43" s="52" t="str">
        <f>IF(ISNA(VLOOKUP(O43,'[1]Bieter Sa'!A$2:G$433,7,FALSE)=TRUE),"",VLOOKUP(O43,'[1]Bieter Sa'!A$3:G$433,7,FALSE))</f>
        <v>74399 Walheim, Neckarstraße 27</v>
      </c>
    </row>
    <row r="44" spans="1:17" s="108" customFormat="1" x14ac:dyDescent="0.25">
      <c r="A44" s="38">
        <v>166</v>
      </c>
      <c r="B44" s="39">
        <v>68</v>
      </c>
      <c r="C44" s="40" t="str">
        <f>T("Eiche")</f>
        <v>Eiche</v>
      </c>
      <c r="D44" s="41">
        <v>3.29</v>
      </c>
      <c r="E44" s="40" t="str">
        <f t="shared" si="19"/>
        <v>Fm o.R.</v>
      </c>
      <c r="F44" s="40">
        <v>56</v>
      </c>
      <c r="G44" s="40">
        <v>32</v>
      </c>
      <c r="H44" s="43" t="s">
        <v>30</v>
      </c>
      <c r="I44" s="44">
        <f t="shared" si="20"/>
        <v>312.55</v>
      </c>
      <c r="J44" s="54"/>
      <c r="K44" s="46">
        <f t="shared" si="21"/>
        <v>312.55</v>
      </c>
      <c r="L44" s="47">
        <f t="shared" si="13"/>
        <v>343.80500000000006</v>
      </c>
      <c r="M44" s="48">
        <f t="shared" si="14"/>
        <v>20.476635514018692</v>
      </c>
      <c r="N44" s="55">
        <v>313</v>
      </c>
      <c r="O44" s="56">
        <v>848</v>
      </c>
      <c r="P44" s="57" t="str">
        <f>IF(ISNA(VLOOKUP(O44,'[1]Bieter Sa'!A$2:G$433,5,FALSE)=TRUE),"",VLOOKUP(O44,'[1]Bieter Sa'!A$3:G$433,6,FALSE))</f>
        <v>Tilk, Klaus</v>
      </c>
      <c r="Q44" s="52" t="str">
        <f>IF(ISNA(VLOOKUP(O44,'[1]Bieter Sa'!A$2:G$433,7,FALSE)=TRUE),"",VLOOKUP(O44,'[1]Bieter Sa'!A$3:G$433,7,FALSE))</f>
        <v>74392 Freudental, Strombergstraße 25</v>
      </c>
    </row>
    <row r="45" spans="1:17" s="108" customFormat="1" x14ac:dyDescent="0.25">
      <c r="A45" s="38">
        <v>166</v>
      </c>
      <c r="B45" s="39">
        <v>75</v>
      </c>
      <c r="C45" s="40" t="str">
        <f t="shared" ref="C45:C51" si="22">T("Hartlaubholz")</f>
        <v>Hartlaubholz</v>
      </c>
      <c r="D45" s="41">
        <v>3.37</v>
      </c>
      <c r="E45" s="40" t="str">
        <f t="shared" si="19"/>
        <v>Fm o.R.</v>
      </c>
      <c r="F45" s="40">
        <v>33</v>
      </c>
      <c r="G45" s="40">
        <v>24</v>
      </c>
      <c r="H45" s="43" t="s">
        <v>30</v>
      </c>
      <c r="I45" s="44">
        <f t="shared" si="20"/>
        <v>320.15000000000003</v>
      </c>
      <c r="J45" s="54"/>
      <c r="K45" s="46">
        <f t="shared" si="21"/>
        <v>320.15000000000003</v>
      </c>
      <c r="L45" s="47">
        <f t="shared" si="13"/>
        <v>352.16500000000008</v>
      </c>
      <c r="M45" s="48">
        <f t="shared" si="14"/>
        <v>20.934579439252335</v>
      </c>
      <c r="N45" s="55">
        <v>320</v>
      </c>
      <c r="O45" s="56">
        <v>627</v>
      </c>
      <c r="P45" s="57" t="str">
        <f>IF(ISNA(VLOOKUP(O45,'[1]Bieter Sa'!A$2:G$433,5,FALSE)=TRUE),"",VLOOKUP(O45,'[1]Bieter Sa'!A$3:G$433,6,FALSE))</f>
        <v>Hönig, Manfred</v>
      </c>
      <c r="Q45" s="52" t="str">
        <f>IF(ISNA(VLOOKUP(O45,'[1]Bieter Sa'!A$2:G$433,7,FALSE)=TRUE),"",VLOOKUP(O45,'[1]Bieter Sa'!A$3:G$433,7,FALSE))</f>
        <v>74392 Freudental, Obere Bühlstr. 4</v>
      </c>
    </row>
    <row r="46" spans="1:17" s="108" customFormat="1" ht="16.5" thickBot="1" x14ac:dyDescent="0.3">
      <c r="A46" s="84">
        <v>166</v>
      </c>
      <c r="B46" s="85">
        <v>76</v>
      </c>
      <c r="C46" s="86" t="str">
        <f t="shared" si="22"/>
        <v>Hartlaubholz</v>
      </c>
      <c r="D46" s="87">
        <v>3.04</v>
      </c>
      <c r="E46" s="86" t="str">
        <f t="shared" si="19"/>
        <v>Fm o.R.</v>
      </c>
      <c r="F46" s="86">
        <v>30</v>
      </c>
      <c r="G46" s="86">
        <v>16</v>
      </c>
      <c r="H46" s="89" t="s">
        <v>30</v>
      </c>
      <c r="I46" s="90">
        <f t="shared" si="20"/>
        <v>288.8</v>
      </c>
      <c r="J46" s="95"/>
      <c r="K46" s="92">
        <f t="shared" si="21"/>
        <v>288.8</v>
      </c>
      <c r="L46" s="47">
        <f t="shared" si="13"/>
        <v>317.68000000000006</v>
      </c>
      <c r="M46" s="48">
        <f t="shared" si="14"/>
        <v>18.906542056074766</v>
      </c>
      <c r="N46" s="55">
        <v>289</v>
      </c>
      <c r="O46" s="56">
        <v>627</v>
      </c>
      <c r="P46" s="57" t="str">
        <f>IF(ISNA(VLOOKUP(O46,'[1]Bieter Sa'!A$2:G$433,5,FALSE)=TRUE),"",VLOOKUP(O46,'[1]Bieter Sa'!A$3:G$433,6,FALSE))</f>
        <v>Hönig, Manfred</v>
      </c>
      <c r="Q46" s="52" t="str">
        <f>IF(ISNA(VLOOKUP(O46,'[1]Bieter Sa'!A$2:G$433,7,FALSE)=TRUE),"",VLOOKUP(O46,'[1]Bieter Sa'!A$3:G$433,7,FALSE))</f>
        <v>74392 Freudental, Obere Bühlstr. 4</v>
      </c>
    </row>
    <row r="47" spans="1:17" s="108" customFormat="1" x14ac:dyDescent="0.25">
      <c r="A47" s="38">
        <v>166</v>
      </c>
      <c r="B47" s="39">
        <v>81</v>
      </c>
      <c r="C47" s="40" t="str">
        <f t="shared" si="22"/>
        <v>Hartlaubholz</v>
      </c>
      <c r="D47" s="41">
        <v>2.23</v>
      </c>
      <c r="E47" s="40" t="str">
        <f t="shared" si="19"/>
        <v>Fm o.R.</v>
      </c>
      <c r="F47" s="40">
        <v>21</v>
      </c>
      <c r="G47" s="40">
        <v>13</v>
      </c>
      <c r="H47" s="43" t="s">
        <v>31</v>
      </c>
      <c r="I47" s="44">
        <f t="shared" si="20"/>
        <v>211.85</v>
      </c>
      <c r="J47" s="54"/>
      <c r="K47" s="46">
        <f t="shared" si="21"/>
        <v>211.85</v>
      </c>
      <c r="L47" s="47">
        <f t="shared" si="13"/>
        <v>233.03500000000003</v>
      </c>
      <c r="M47" s="48">
        <f t="shared" si="14"/>
        <v>13.869158878504672</v>
      </c>
      <c r="N47" s="55">
        <v>212</v>
      </c>
      <c r="O47" s="56">
        <v>690</v>
      </c>
      <c r="P47" s="57" t="str">
        <f>IF(ISNA(VLOOKUP(O47,'[1]Bieter Sa'!A$2:G$433,5,FALSE)=TRUE),"",VLOOKUP(O47,'[1]Bieter Sa'!A$3:G$433,6,FALSE))</f>
        <v>Mattes, Gerhard</v>
      </c>
      <c r="Q47" s="52" t="str">
        <f>IF(ISNA(VLOOKUP(O47,'[1]Bieter Sa'!A$2:G$433,7,FALSE)=TRUE),"",VLOOKUP(O47,'[1]Bieter Sa'!A$3:G$433,7,FALSE))</f>
        <v>74343 Sachsenheim, Freudentaler Str. 38</v>
      </c>
    </row>
    <row r="48" spans="1:17" s="108" customFormat="1" x14ac:dyDescent="0.25">
      <c r="A48" s="38">
        <v>166</v>
      </c>
      <c r="B48" s="39">
        <v>82</v>
      </c>
      <c r="C48" s="40" t="str">
        <f t="shared" si="22"/>
        <v>Hartlaubholz</v>
      </c>
      <c r="D48" s="41">
        <v>4.87</v>
      </c>
      <c r="E48" s="40" t="str">
        <f t="shared" si="19"/>
        <v>Fm o.R.</v>
      </c>
      <c r="F48" s="40">
        <v>44</v>
      </c>
      <c r="G48" s="40">
        <v>17</v>
      </c>
      <c r="H48" s="43" t="s">
        <v>31</v>
      </c>
      <c r="I48" s="44">
        <f t="shared" si="20"/>
        <v>462.65000000000003</v>
      </c>
      <c r="J48" s="54"/>
      <c r="K48" s="46">
        <f t="shared" si="21"/>
        <v>462.65000000000003</v>
      </c>
      <c r="L48" s="47">
        <f t="shared" si="13"/>
        <v>508.91500000000008</v>
      </c>
      <c r="M48" s="48">
        <f t="shared" si="14"/>
        <v>30.289719626168225</v>
      </c>
      <c r="N48" s="55">
        <v>463</v>
      </c>
      <c r="O48" s="56">
        <v>684</v>
      </c>
      <c r="P48" s="57" t="str">
        <f>IF(ISNA(VLOOKUP(O48,'[1]Bieter Sa'!A$2:G$433,5,FALSE)=TRUE),"",VLOOKUP(O48,'[1]Bieter Sa'!A$3:G$433,6,FALSE))</f>
        <v>Markert, Stefan</v>
      </c>
      <c r="Q48" s="52" t="str">
        <f>IF(ISNA(VLOOKUP(O48,'[1]Bieter Sa'!A$2:G$433,7,FALSE)=TRUE),"",VLOOKUP(O48,'[1]Bieter Sa'!A$3:G$433,7,FALSE))</f>
        <v>74336 Brackenheim, Karlstraße 11</v>
      </c>
    </row>
    <row r="49" spans="1:17" s="108" customFormat="1" x14ac:dyDescent="0.25">
      <c r="A49" s="38">
        <v>166</v>
      </c>
      <c r="B49" s="39">
        <v>84</v>
      </c>
      <c r="C49" s="40" t="str">
        <f t="shared" si="22"/>
        <v>Hartlaubholz</v>
      </c>
      <c r="D49" s="41">
        <v>5.21</v>
      </c>
      <c r="E49" s="40" t="str">
        <f t="shared" si="19"/>
        <v>Fm o.R.</v>
      </c>
      <c r="F49" s="40">
        <v>14</v>
      </c>
      <c r="G49" s="40">
        <v>10</v>
      </c>
      <c r="H49" s="43" t="s">
        <v>31</v>
      </c>
      <c r="I49" s="44">
        <f t="shared" si="20"/>
        <v>494.95</v>
      </c>
      <c r="J49" s="54"/>
      <c r="K49" s="46">
        <f t="shared" si="21"/>
        <v>494.95</v>
      </c>
      <c r="L49" s="47">
        <f t="shared" si="13"/>
        <v>544.44500000000005</v>
      </c>
      <c r="M49" s="48">
        <f t="shared" si="14"/>
        <v>32.383177570093459</v>
      </c>
      <c r="N49" s="55">
        <v>495</v>
      </c>
      <c r="O49" s="56">
        <v>643</v>
      </c>
      <c r="P49" s="57" t="str">
        <f>IF(ISNA(VLOOKUP(O49,'[1]Bieter Sa'!A$2:G$433,5,FALSE)=TRUE),"",VLOOKUP(O49,'[1]Bieter Sa'!A$3:G$433,6,FALSE))</f>
        <v>Kempke, Mirco</v>
      </c>
      <c r="Q49" s="52" t="str">
        <f>IF(ISNA(VLOOKUP(O49,'[1]Bieter Sa'!A$2:G$433,7,FALSE)=TRUE),"",VLOOKUP(O49,'[1]Bieter Sa'!A$3:G$433,7,FALSE))</f>
        <v>74392 Freudental , Bühlstr. 11</v>
      </c>
    </row>
    <row r="50" spans="1:17" s="108" customFormat="1" x14ac:dyDescent="0.25">
      <c r="A50" s="38">
        <v>166</v>
      </c>
      <c r="B50" s="39">
        <v>85</v>
      </c>
      <c r="C50" s="40" t="str">
        <f t="shared" si="22"/>
        <v>Hartlaubholz</v>
      </c>
      <c r="D50" s="41">
        <v>6.45</v>
      </c>
      <c r="E50" s="40" t="str">
        <f t="shared" si="19"/>
        <v>Fm o.R.</v>
      </c>
      <c r="F50" s="40">
        <v>62</v>
      </c>
      <c r="G50" s="40">
        <v>32</v>
      </c>
      <c r="H50" s="43" t="s">
        <v>31</v>
      </c>
      <c r="I50" s="44">
        <f t="shared" si="20"/>
        <v>612.75</v>
      </c>
      <c r="J50" s="54"/>
      <c r="K50" s="46">
        <f t="shared" si="21"/>
        <v>612.75</v>
      </c>
      <c r="L50" s="47">
        <f t="shared" si="13"/>
        <v>674.02500000000009</v>
      </c>
      <c r="M50" s="48">
        <f t="shared" si="14"/>
        <v>40.10280373831776</v>
      </c>
      <c r="N50" s="55">
        <v>613</v>
      </c>
      <c r="O50" s="56">
        <v>684</v>
      </c>
      <c r="P50" s="57" t="str">
        <f>IF(ISNA(VLOOKUP(O50,'[1]Bieter Sa'!A$2:G$433,5,FALSE)=TRUE),"",VLOOKUP(O50,'[1]Bieter Sa'!A$3:G$433,6,FALSE))</f>
        <v>Markert, Stefan</v>
      </c>
      <c r="Q50" s="52" t="str">
        <f>IF(ISNA(VLOOKUP(O50,'[1]Bieter Sa'!A$2:G$433,7,FALSE)=TRUE),"",VLOOKUP(O50,'[1]Bieter Sa'!A$3:G$433,7,FALSE))</f>
        <v>74336 Brackenheim, Karlstraße 11</v>
      </c>
    </row>
    <row r="51" spans="1:17" s="108" customFormat="1" x14ac:dyDescent="0.25">
      <c r="A51" s="38">
        <v>166</v>
      </c>
      <c r="B51" s="39">
        <v>92</v>
      </c>
      <c r="C51" s="40" t="str">
        <f t="shared" si="22"/>
        <v>Hartlaubholz</v>
      </c>
      <c r="D51" s="41">
        <v>2.67</v>
      </c>
      <c r="E51" s="40" t="str">
        <f t="shared" si="19"/>
        <v>Fm o.R.</v>
      </c>
      <c r="F51" s="40">
        <v>39</v>
      </c>
      <c r="G51" s="40">
        <v>19</v>
      </c>
      <c r="H51" s="43" t="s">
        <v>31</v>
      </c>
      <c r="I51" s="44">
        <f t="shared" si="20"/>
        <v>253.65</v>
      </c>
      <c r="J51" s="45"/>
      <c r="K51" s="46">
        <f t="shared" si="21"/>
        <v>253.65</v>
      </c>
      <c r="L51" s="47">
        <f t="shared" ref="L51:L54" si="23">K51*1.1</f>
        <v>279.01500000000004</v>
      </c>
      <c r="M51" s="48">
        <f t="shared" ref="M51:M54" si="24">N51*7/107</f>
        <v>16.616822429906541</v>
      </c>
      <c r="N51" s="55">
        <v>254</v>
      </c>
      <c r="O51" s="56">
        <v>627</v>
      </c>
      <c r="P51" s="57" t="str">
        <f>IF(ISNA(VLOOKUP(O51,'[1]Bieter Sa'!A$2:G$433,5,FALSE)=TRUE),"",VLOOKUP(O51,'[1]Bieter Sa'!A$3:G$433,6,FALSE))</f>
        <v>Hönig, Manfred</v>
      </c>
      <c r="Q51" s="52" t="str">
        <f>IF(ISNA(VLOOKUP(O51,'[1]Bieter Sa'!A$2:G$433,7,FALSE)=TRUE),"",VLOOKUP(O51,'[1]Bieter Sa'!A$3:G$433,7,FALSE))</f>
        <v>74392 Freudental, Obere Bühlstr. 4</v>
      </c>
    </row>
    <row r="52" spans="1:17" s="108" customFormat="1" x14ac:dyDescent="0.25">
      <c r="A52" s="38">
        <v>167</v>
      </c>
      <c r="B52" s="39">
        <v>8</v>
      </c>
      <c r="C52" s="77" t="s">
        <v>33</v>
      </c>
      <c r="D52" s="41">
        <v>2.2000000000000002</v>
      </c>
      <c r="E52" s="40" t="str">
        <f t="shared" si="19"/>
        <v>Fm o.R.</v>
      </c>
      <c r="F52" s="40">
        <v>27</v>
      </c>
      <c r="G52" s="40">
        <v>15</v>
      </c>
      <c r="H52" s="43" t="s">
        <v>32</v>
      </c>
      <c r="I52" s="44">
        <f t="shared" si="20"/>
        <v>209.00000000000003</v>
      </c>
      <c r="J52" s="45">
        <v>30</v>
      </c>
      <c r="K52" s="46">
        <f t="shared" si="21"/>
        <v>146.30000000000001</v>
      </c>
      <c r="L52" s="47">
        <f t="shared" si="23"/>
        <v>160.93000000000004</v>
      </c>
      <c r="M52" s="48">
        <f t="shared" si="24"/>
        <v>9.5514018691588785</v>
      </c>
      <c r="N52" s="55">
        <v>146</v>
      </c>
      <c r="O52" s="56">
        <v>848</v>
      </c>
      <c r="P52" s="57" t="str">
        <f>IF(ISNA(VLOOKUP(O52,'[1]Bieter Sa'!A$2:G$433,5,FALSE)=TRUE),"",VLOOKUP(O52,'[1]Bieter Sa'!A$3:G$433,6,FALSE))</f>
        <v>Tilk, Klaus</v>
      </c>
      <c r="Q52" s="52" t="str">
        <f>IF(ISNA(VLOOKUP(O52,'[1]Bieter Sa'!A$2:G$433,7,FALSE)=TRUE),"",VLOOKUP(O52,'[1]Bieter Sa'!A$3:G$433,7,FALSE))</f>
        <v>74392 Freudental, Strombergstraße 25</v>
      </c>
    </row>
    <row r="53" spans="1:17" s="108" customFormat="1" x14ac:dyDescent="0.25">
      <c r="A53" s="38">
        <v>167</v>
      </c>
      <c r="B53" s="39">
        <v>11</v>
      </c>
      <c r="C53" s="40" t="str">
        <f>T("Hartlaubholz")</f>
        <v>Hartlaubholz</v>
      </c>
      <c r="D53" s="41">
        <v>2.88</v>
      </c>
      <c r="E53" s="40" t="str">
        <f t="shared" si="19"/>
        <v>Fm o.R.</v>
      </c>
      <c r="F53" s="40">
        <v>44</v>
      </c>
      <c r="G53" s="40">
        <v>24</v>
      </c>
      <c r="H53" s="43" t="s">
        <v>32</v>
      </c>
      <c r="I53" s="44">
        <f t="shared" si="20"/>
        <v>273.59999999999997</v>
      </c>
      <c r="J53" s="45"/>
      <c r="K53" s="46">
        <f t="shared" si="21"/>
        <v>273.59999999999997</v>
      </c>
      <c r="L53" s="47">
        <f t="shared" si="23"/>
        <v>300.95999999999998</v>
      </c>
      <c r="M53" s="48">
        <f t="shared" si="24"/>
        <v>17.925233644859812</v>
      </c>
      <c r="N53" s="55">
        <v>274</v>
      </c>
      <c r="O53" s="56">
        <v>684</v>
      </c>
      <c r="P53" s="57" t="str">
        <f>IF(ISNA(VLOOKUP(O53,'[1]Bieter Sa'!A$2:G$433,5,FALSE)=TRUE),"",VLOOKUP(O53,'[1]Bieter Sa'!A$3:G$433,6,FALSE))</f>
        <v>Markert, Stefan</v>
      </c>
      <c r="Q53" s="52" t="str">
        <f>IF(ISNA(VLOOKUP(O53,'[1]Bieter Sa'!A$2:G$433,7,FALSE)=TRUE),"",VLOOKUP(O53,'[1]Bieter Sa'!A$3:G$433,7,FALSE))</f>
        <v>74336 Brackenheim, Karlstraße 11</v>
      </c>
    </row>
    <row r="54" spans="1:17" ht="15" x14ac:dyDescent="0.25">
      <c r="A54" s="103"/>
      <c r="B54" s="103"/>
      <c r="C54" s="37"/>
      <c r="D54" s="104">
        <f>SUM(D39:D53)</f>
        <v>53.560000000000009</v>
      </c>
      <c r="E54" s="110"/>
      <c r="F54" s="110"/>
      <c r="G54" s="110"/>
      <c r="H54" s="110"/>
      <c r="I54" s="110">
        <f>SUM(I39:I53)</f>
        <v>5088.2</v>
      </c>
      <c r="J54" s="110"/>
      <c r="K54" s="110">
        <f>SUM(K39:K53)</f>
        <v>5023.6500000000005</v>
      </c>
      <c r="L54" s="106">
        <f t="shared" si="23"/>
        <v>5526.0150000000012</v>
      </c>
      <c r="M54" s="48">
        <f t="shared" si="24"/>
        <v>0</v>
      </c>
    </row>
    <row r="55" spans="1:17" x14ac:dyDescent="0.25">
      <c r="N55" s="111">
        <f>SUM(N39:N54)</f>
        <v>5025</v>
      </c>
      <c r="O55" s="115">
        <f>N55/92</f>
        <v>54.619565217391305</v>
      </c>
    </row>
    <row r="57" spans="1:17" x14ac:dyDescent="0.25">
      <c r="N57" s="111">
        <f>N55+N38</f>
        <v>5025</v>
      </c>
    </row>
  </sheetData>
  <mergeCells count="1">
    <mergeCell ref="C1:D1"/>
  </mergeCells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C2DF8C-E007-4FA3-90BA-5E86F9B4F496}">
  <dimension ref="A1:M115"/>
  <sheetViews>
    <sheetView tabSelected="1" topLeftCell="A70" workbookViewId="0">
      <selection activeCell="M73" sqref="M73"/>
    </sheetView>
  </sheetViews>
  <sheetFormatPr baseColWidth="10" defaultRowHeight="15.75" x14ac:dyDescent="0.25"/>
  <cols>
    <col min="1" max="1" width="5.85546875" style="1" customWidth="1"/>
    <col min="2" max="2" width="5.5703125" style="2" customWidth="1"/>
    <col min="3" max="3" width="7" style="3" customWidth="1"/>
    <col min="4" max="4" width="5.85546875" style="12" customWidth="1"/>
    <col min="5" max="5" width="8.42578125" style="3" bestFit="1" customWidth="1"/>
    <col min="6" max="6" width="5" style="4" customWidth="1"/>
    <col min="7" max="7" width="4.140625" style="4" customWidth="1"/>
    <col min="8" max="8" width="23.7109375" style="113" customWidth="1"/>
    <col min="9" max="9" width="6.85546875" style="113" customWidth="1"/>
    <col min="10" max="10" width="6.85546875" style="114" customWidth="1"/>
    <col min="11" max="11" width="9.42578125" style="116" customWidth="1"/>
    <col min="12" max="12" width="21.28515625" style="7" customWidth="1"/>
  </cols>
  <sheetData>
    <row r="1" spans="1:13" x14ac:dyDescent="0.25">
      <c r="C1" s="120"/>
      <c r="D1" s="120"/>
      <c r="H1" s="5"/>
      <c r="I1" s="5" t="s">
        <v>1</v>
      </c>
      <c r="J1" s="6"/>
    </row>
    <row r="2" spans="1:13" x14ac:dyDescent="0.25">
      <c r="F2" s="13" t="s">
        <v>2</v>
      </c>
      <c r="G2" s="13" t="s">
        <v>3</v>
      </c>
      <c r="H2" s="5"/>
      <c r="I2" s="5">
        <v>95</v>
      </c>
      <c r="J2" s="6"/>
    </row>
    <row r="3" spans="1:13" x14ac:dyDescent="0.25">
      <c r="A3" s="18" t="s">
        <v>7</v>
      </c>
      <c r="B3" s="19" t="s">
        <v>8</v>
      </c>
      <c r="C3" s="20" t="s">
        <v>9</v>
      </c>
      <c r="D3" s="21" t="s">
        <v>10</v>
      </c>
      <c r="E3" s="18" t="s">
        <v>11</v>
      </c>
      <c r="F3" s="22" t="s">
        <v>12</v>
      </c>
      <c r="G3" s="22" t="s">
        <v>13</v>
      </c>
      <c r="H3" s="23" t="s">
        <v>14</v>
      </c>
      <c r="I3" s="23" t="s">
        <v>15</v>
      </c>
      <c r="J3" s="24" t="s">
        <v>16</v>
      </c>
      <c r="K3" s="117" t="s">
        <v>17</v>
      </c>
      <c r="L3" s="25" t="s">
        <v>34</v>
      </c>
    </row>
    <row r="4" spans="1:13" s="37" customFormat="1" ht="17.25" customHeight="1" x14ac:dyDescent="0.25">
      <c r="A4" s="18"/>
      <c r="B4" s="19"/>
      <c r="C4" s="20"/>
      <c r="D4" s="21"/>
      <c r="E4" s="18"/>
      <c r="F4" s="22"/>
      <c r="G4" s="30"/>
      <c r="H4" s="31"/>
      <c r="I4" s="31"/>
      <c r="J4" s="32"/>
      <c r="K4" s="118"/>
      <c r="L4" s="33"/>
    </row>
    <row r="5" spans="1:13" s="3" customFormat="1" x14ac:dyDescent="0.2">
      <c r="A5" s="38">
        <v>165</v>
      </c>
      <c r="B5" s="39">
        <v>3</v>
      </c>
      <c r="C5" s="40" t="str">
        <f>T("Hartlaubholz")</f>
        <v>Hartlaubholz</v>
      </c>
      <c r="D5" s="41">
        <v>2.2200000000000002</v>
      </c>
      <c r="E5" s="42" t="str">
        <f t="shared" ref="E5:E56" si="0">T("Fm o.R.")</f>
        <v>Fm o.R.</v>
      </c>
      <c r="F5" s="42"/>
      <c r="G5" s="42">
        <v>6</v>
      </c>
      <c r="H5" s="43" t="str">
        <f t="shared" ref="H5:H36" si="1">T("Pfaffenlochweg ")</f>
        <v xml:space="preserve">Pfaffenlochweg </v>
      </c>
      <c r="I5" s="44">
        <f>D5*100</f>
        <v>222.00000000000003</v>
      </c>
      <c r="J5" s="54"/>
      <c r="K5" s="119">
        <f>I5*(1-J5/95)</f>
        <v>222.00000000000003</v>
      </c>
      <c r="L5" s="46">
        <f>K5*1.05</f>
        <v>233.10000000000005</v>
      </c>
      <c r="M5" s="3" t="s">
        <v>35</v>
      </c>
    </row>
    <row r="6" spans="1:13" s="58" customFormat="1" x14ac:dyDescent="0.2">
      <c r="A6" s="38">
        <v>165</v>
      </c>
      <c r="B6" s="39">
        <v>4</v>
      </c>
      <c r="C6" s="40" t="str">
        <f>T("Hartlaubholz")</f>
        <v>Hartlaubholz</v>
      </c>
      <c r="D6" s="41">
        <v>4.88</v>
      </c>
      <c r="E6" s="42" t="str">
        <f t="shared" si="0"/>
        <v>Fm o.R.</v>
      </c>
      <c r="F6" s="42"/>
      <c r="G6" s="42">
        <v>5</v>
      </c>
      <c r="H6" s="43" t="str">
        <f t="shared" si="1"/>
        <v xml:space="preserve">Pfaffenlochweg </v>
      </c>
      <c r="I6" s="44">
        <f t="shared" ref="I6:I66" si="2">D6*100</f>
        <v>488</v>
      </c>
      <c r="J6" s="54"/>
      <c r="K6" s="119">
        <f t="shared" ref="K6:K66" si="3">I6*(1-J6/95)</f>
        <v>488</v>
      </c>
      <c r="L6" s="46">
        <f t="shared" ref="L6:L66" si="4">K6*1.05</f>
        <v>512.4</v>
      </c>
    </row>
    <row r="7" spans="1:13" s="58" customFormat="1" x14ac:dyDescent="0.2">
      <c r="A7" s="38">
        <v>165</v>
      </c>
      <c r="B7" s="39">
        <v>7</v>
      </c>
      <c r="C7" s="40" t="str">
        <f>T("Hartlaubholz")</f>
        <v>Hartlaubholz</v>
      </c>
      <c r="D7" s="41">
        <v>5.39</v>
      </c>
      <c r="E7" s="42" t="str">
        <f t="shared" si="0"/>
        <v>Fm o.R.</v>
      </c>
      <c r="F7" s="42"/>
      <c r="G7" s="42">
        <v>11</v>
      </c>
      <c r="H7" s="43" t="str">
        <f t="shared" si="1"/>
        <v xml:space="preserve">Pfaffenlochweg </v>
      </c>
      <c r="I7" s="44">
        <f t="shared" si="2"/>
        <v>539</v>
      </c>
      <c r="J7" s="54">
        <v>5</v>
      </c>
      <c r="K7" s="119">
        <f t="shared" si="3"/>
        <v>510.63157894736844</v>
      </c>
      <c r="L7" s="46">
        <f t="shared" si="4"/>
        <v>536.16315789473686</v>
      </c>
    </row>
    <row r="8" spans="1:13" s="58" customFormat="1" x14ac:dyDescent="0.2">
      <c r="A8" s="38">
        <v>165</v>
      </c>
      <c r="B8" s="39">
        <v>8</v>
      </c>
      <c r="C8" s="40" t="str">
        <f>T("Eiche")</f>
        <v>Eiche</v>
      </c>
      <c r="D8" s="41">
        <v>8.6999999999999993</v>
      </c>
      <c r="E8" s="42" t="str">
        <f t="shared" si="0"/>
        <v>Fm o.R.</v>
      </c>
      <c r="F8" s="42"/>
      <c r="G8" s="42">
        <v>16</v>
      </c>
      <c r="H8" s="43" t="str">
        <f t="shared" si="1"/>
        <v xml:space="preserve">Pfaffenlochweg </v>
      </c>
      <c r="I8" s="44">
        <f t="shared" si="2"/>
        <v>869.99999999999989</v>
      </c>
      <c r="J8" s="54"/>
      <c r="K8" s="119">
        <f t="shared" si="3"/>
        <v>869.99999999999989</v>
      </c>
      <c r="L8" s="46">
        <f t="shared" si="4"/>
        <v>913.49999999999989</v>
      </c>
    </row>
    <row r="9" spans="1:13" s="58" customFormat="1" x14ac:dyDescent="0.2">
      <c r="A9" s="38">
        <v>165</v>
      </c>
      <c r="B9" s="39">
        <v>9</v>
      </c>
      <c r="C9" s="40" t="str">
        <f>T("Hartlaubholz")</f>
        <v>Hartlaubholz</v>
      </c>
      <c r="D9" s="41">
        <v>4.4400000000000004</v>
      </c>
      <c r="E9" s="42" t="str">
        <f t="shared" si="0"/>
        <v>Fm o.R.</v>
      </c>
      <c r="F9" s="42"/>
      <c r="G9" s="42">
        <v>17</v>
      </c>
      <c r="H9" s="43" t="str">
        <f t="shared" si="1"/>
        <v xml:space="preserve">Pfaffenlochweg </v>
      </c>
      <c r="I9" s="44">
        <f t="shared" si="2"/>
        <v>444.00000000000006</v>
      </c>
      <c r="J9" s="54"/>
      <c r="K9" s="119">
        <f t="shared" si="3"/>
        <v>444.00000000000006</v>
      </c>
      <c r="L9" s="46">
        <f t="shared" si="4"/>
        <v>466.2000000000001</v>
      </c>
    </row>
    <row r="10" spans="1:13" s="58" customFormat="1" x14ac:dyDescent="0.2">
      <c r="A10" s="38">
        <v>165</v>
      </c>
      <c r="B10" s="39">
        <v>11</v>
      </c>
      <c r="C10" s="40" t="str">
        <f>T("Hartlaubholz")</f>
        <v>Hartlaubholz</v>
      </c>
      <c r="D10" s="41">
        <v>8.6199999999999992</v>
      </c>
      <c r="E10" s="42" t="str">
        <f t="shared" si="0"/>
        <v>Fm o.R.</v>
      </c>
      <c r="F10" s="42"/>
      <c r="G10" s="42">
        <v>8</v>
      </c>
      <c r="H10" s="43" t="str">
        <f t="shared" si="1"/>
        <v xml:space="preserve">Pfaffenlochweg </v>
      </c>
      <c r="I10" s="44">
        <f t="shared" si="2"/>
        <v>861.99999999999989</v>
      </c>
      <c r="J10" s="54">
        <v>15</v>
      </c>
      <c r="K10" s="119">
        <f t="shared" si="3"/>
        <v>725.89473684210509</v>
      </c>
      <c r="L10" s="46">
        <f t="shared" si="4"/>
        <v>762.18947368421038</v>
      </c>
    </row>
    <row r="11" spans="1:13" s="58" customFormat="1" x14ac:dyDescent="0.2">
      <c r="A11" s="38">
        <v>165</v>
      </c>
      <c r="B11" s="39">
        <v>13</v>
      </c>
      <c r="C11" s="40" t="str">
        <f>T("Eiche")</f>
        <v>Eiche</v>
      </c>
      <c r="D11" s="41">
        <v>3.82</v>
      </c>
      <c r="E11" s="42" t="str">
        <f t="shared" si="0"/>
        <v>Fm o.R.</v>
      </c>
      <c r="F11" s="42"/>
      <c r="G11" s="42">
        <v>8</v>
      </c>
      <c r="H11" s="43" t="str">
        <f t="shared" si="1"/>
        <v xml:space="preserve">Pfaffenlochweg </v>
      </c>
      <c r="I11" s="44">
        <f t="shared" si="2"/>
        <v>382</v>
      </c>
      <c r="J11" s="54">
        <v>15</v>
      </c>
      <c r="K11" s="119">
        <f t="shared" si="3"/>
        <v>321.68421052631578</v>
      </c>
      <c r="L11" s="46">
        <f t="shared" si="4"/>
        <v>337.7684210526316</v>
      </c>
    </row>
    <row r="12" spans="1:13" s="58" customFormat="1" x14ac:dyDescent="0.2">
      <c r="A12" s="38">
        <v>165</v>
      </c>
      <c r="B12" s="39">
        <v>14</v>
      </c>
      <c r="C12" s="40" t="str">
        <f>T("Hartlaubholz")</f>
        <v>Hartlaubholz</v>
      </c>
      <c r="D12" s="41">
        <v>6.94</v>
      </c>
      <c r="E12" s="42" t="str">
        <f t="shared" si="0"/>
        <v>Fm o.R.</v>
      </c>
      <c r="F12" s="42"/>
      <c r="G12" s="42">
        <v>13</v>
      </c>
      <c r="H12" s="43" t="str">
        <f t="shared" si="1"/>
        <v xml:space="preserve">Pfaffenlochweg </v>
      </c>
      <c r="I12" s="44">
        <f t="shared" si="2"/>
        <v>694</v>
      </c>
      <c r="J12" s="54"/>
      <c r="K12" s="119">
        <f t="shared" si="3"/>
        <v>694</v>
      </c>
      <c r="L12" s="46">
        <f t="shared" si="4"/>
        <v>728.7</v>
      </c>
    </row>
    <row r="13" spans="1:13" s="58" customFormat="1" ht="16.5" thickBot="1" x14ac:dyDescent="0.25">
      <c r="A13" s="59">
        <v>165</v>
      </c>
      <c r="B13" s="60">
        <v>15</v>
      </c>
      <c r="C13" s="61" t="str">
        <f>T("Kiefer")</f>
        <v>Kiefer</v>
      </c>
      <c r="D13" s="62">
        <v>1.67</v>
      </c>
      <c r="E13" s="63" t="str">
        <f t="shared" si="0"/>
        <v>Fm o.R.</v>
      </c>
      <c r="F13" s="63"/>
      <c r="G13" s="63">
        <v>1</v>
      </c>
      <c r="H13" s="64" t="str">
        <f t="shared" si="1"/>
        <v xml:space="preserve">Pfaffenlochweg </v>
      </c>
      <c r="I13" s="44">
        <f t="shared" si="2"/>
        <v>167</v>
      </c>
      <c r="J13" s="65">
        <v>30</v>
      </c>
      <c r="K13" s="119">
        <f t="shared" si="3"/>
        <v>114.26315789473685</v>
      </c>
      <c r="L13" s="46">
        <f t="shared" si="4"/>
        <v>119.9763157894737</v>
      </c>
    </row>
    <row r="14" spans="1:13" s="58" customFormat="1" ht="16.5" thickTop="1" x14ac:dyDescent="0.2">
      <c r="A14" s="66">
        <v>162</v>
      </c>
      <c r="B14" s="67">
        <v>60</v>
      </c>
      <c r="C14" s="68" t="str">
        <f>T("Hartlaubholz")</f>
        <v>Hartlaubholz</v>
      </c>
      <c r="D14" s="69">
        <v>6.56</v>
      </c>
      <c r="E14" s="70" t="str">
        <f t="shared" si="0"/>
        <v>Fm o.R.</v>
      </c>
      <c r="F14" s="70">
        <v>30</v>
      </c>
      <c r="G14" s="70">
        <v>17</v>
      </c>
      <c r="H14" s="71" t="str">
        <f t="shared" si="1"/>
        <v xml:space="preserve">Pfaffenlochweg </v>
      </c>
      <c r="I14" s="44">
        <f t="shared" si="2"/>
        <v>656</v>
      </c>
      <c r="J14" s="73"/>
      <c r="K14" s="119">
        <f t="shared" si="3"/>
        <v>656</v>
      </c>
      <c r="L14" s="46">
        <f t="shared" si="4"/>
        <v>688.80000000000007</v>
      </c>
    </row>
    <row r="15" spans="1:13" s="58" customFormat="1" x14ac:dyDescent="0.2">
      <c r="A15" s="75">
        <v>162</v>
      </c>
      <c r="B15" s="76">
        <v>61</v>
      </c>
      <c r="C15" s="77" t="str">
        <f>T("Kiefer")</f>
        <v>Kiefer</v>
      </c>
      <c r="D15" s="41">
        <v>6.29</v>
      </c>
      <c r="E15" s="42" t="str">
        <f t="shared" si="0"/>
        <v>Fm o.R.</v>
      </c>
      <c r="F15" s="42">
        <v>46</v>
      </c>
      <c r="G15" s="42">
        <v>19</v>
      </c>
      <c r="H15" s="43" t="str">
        <f t="shared" si="1"/>
        <v xml:space="preserve">Pfaffenlochweg </v>
      </c>
      <c r="I15" s="44">
        <f t="shared" si="2"/>
        <v>629</v>
      </c>
      <c r="J15" s="54">
        <v>30</v>
      </c>
      <c r="K15" s="119">
        <f t="shared" si="3"/>
        <v>430.36842105263162</v>
      </c>
      <c r="L15" s="46">
        <f t="shared" si="4"/>
        <v>451.88684210526321</v>
      </c>
    </row>
    <row r="16" spans="1:13" s="58" customFormat="1" x14ac:dyDescent="0.2">
      <c r="A16" s="75">
        <v>162</v>
      </c>
      <c r="B16" s="76">
        <v>62</v>
      </c>
      <c r="C16" s="40" t="str">
        <f t="shared" ref="C16:C36" si="5">T("Hartlaubholz")</f>
        <v>Hartlaubholz</v>
      </c>
      <c r="D16" s="41">
        <v>6.68</v>
      </c>
      <c r="E16" s="42" t="str">
        <f t="shared" si="0"/>
        <v>Fm o.R.</v>
      </c>
      <c r="F16" s="42">
        <v>40</v>
      </c>
      <c r="G16" s="42">
        <v>16</v>
      </c>
      <c r="H16" s="43" t="str">
        <f t="shared" si="1"/>
        <v xml:space="preserve">Pfaffenlochweg </v>
      </c>
      <c r="I16" s="44">
        <f t="shared" si="2"/>
        <v>668</v>
      </c>
      <c r="J16" s="54"/>
      <c r="K16" s="119">
        <f t="shared" si="3"/>
        <v>668</v>
      </c>
      <c r="L16" s="46">
        <f t="shared" si="4"/>
        <v>701.4</v>
      </c>
    </row>
    <row r="17" spans="1:13" s="58" customFormat="1" x14ac:dyDescent="0.2">
      <c r="A17" s="75">
        <v>162</v>
      </c>
      <c r="B17" s="76">
        <v>63</v>
      </c>
      <c r="C17" s="40" t="str">
        <f t="shared" si="5"/>
        <v>Hartlaubholz</v>
      </c>
      <c r="D17" s="41">
        <v>1.94</v>
      </c>
      <c r="E17" s="42" t="str">
        <f t="shared" si="0"/>
        <v>Fm o.R.</v>
      </c>
      <c r="F17" s="42">
        <v>19</v>
      </c>
      <c r="G17" s="42">
        <v>10</v>
      </c>
      <c r="H17" s="43" t="str">
        <f t="shared" si="1"/>
        <v xml:space="preserve">Pfaffenlochweg </v>
      </c>
      <c r="I17" s="44">
        <f t="shared" si="2"/>
        <v>194</v>
      </c>
      <c r="J17" s="54">
        <v>5</v>
      </c>
      <c r="K17" s="119">
        <f t="shared" si="3"/>
        <v>183.78947368421055</v>
      </c>
      <c r="L17" s="46">
        <f t="shared" si="4"/>
        <v>192.97894736842107</v>
      </c>
      <c r="M17" s="58" t="s">
        <v>35</v>
      </c>
    </row>
    <row r="18" spans="1:13" s="58" customFormat="1" x14ac:dyDescent="0.2">
      <c r="A18" s="75">
        <v>162</v>
      </c>
      <c r="B18" s="76">
        <v>64</v>
      </c>
      <c r="C18" s="40" t="str">
        <f t="shared" si="5"/>
        <v>Hartlaubholz</v>
      </c>
      <c r="D18" s="41">
        <v>5.3</v>
      </c>
      <c r="E18" s="42" t="str">
        <f t="shared" si="0"/>
        <v>Fm o.R.</v>
      </c>
      <c r="F18" s="42">
        <v>21</v>
      </c>
      <c r="G18" s="42">
        <v>9</v>
      </c>
      <c r="H18" s="43" t="str">
        <f t="shared" si="1"/>
        <v xml:space="preserve">Pfaffenlochweg </v>
      </c>
      <c r="I18" s="44">
        <f t="shared" si="2"/>
        <v>530</v>
      </c>
      <c r="J18" s="54"/>
      <c r="K18" s="119">
        <f t="shared" si="3"/>
        <v>530</v>
      </c>
      <c r="L18" s="46">
        <f t="shared" si="4"/>
        <v>556.5</v>
      </c>
    </row>
    <row r="19" spans="1:13" s="58" customFormat="1" x14ac:dyDescent="0.2">
      <c r="A19" s="75">
        <v>162</v>
      </c>
      <c r="B19" s="76">
        <v>65</v>
      </c>
      <c r="C19" s="40" t="str">
        <f t="shared" si="5"/>
        <v>Hartlaubholz</v>
      </c>
      <c r="D19" s="41">
        <v>3.83</v>
      </c>
      <c r="E19" s="42" t="str">
        <f t="shared" si="0"/>
        <v>Fm o.R.</v>
      </c>
      <c r="F19" s="42">
        <v>34</v>
      </c>
      <c r="G19" s="42">
        <v>19</v>
      </c>
      <c r="H19" s="43" t="str">
        <f t="shared" si="1"/>
        <v xml:space="preserve">Pfaffenlochweg </v>
      </c>
      <c r="I19" s="44">
        <f t="shared" si="2"/>
        <v>383</v>
      </c>
      <c r="J19" s="54"/>
      <c r="K19" s="119">
        <f t="shared" si="3"/>
        <v>383</v>
      </c>
      <c r="L19" s="46">
        <f t="shared" si="4"/>
        <v>402.15000000000003</v>
      </c>
    </row>
    <row r="20" spans="1:13" s="58" customFormat="1" x14ac:dyDescent="0.2">
      <c r="A20" s="75">
        <v>162</v>
      </c>
      <c r="B20" s="76">
        <v>66</v>
      </c>
      <c r="C20" s="40" t="str">
        <f t="shared" si="5"/>
        <v>Hartlaubholz</v>
      </c>
      <c r="D20" s="41">
        <v>4.74</v>
      </c>
      <c r="E20" s="42" t="str">
        <f t="shared" si="0"/>
        <v>Fm o.R.</v>
      </c>
      <c r="F20" s="42">
        <v>51</v>
      </c>
      <c r="G20" s="42">
        <v>17</v>
      </c>
      <c r="H20" s="43" t="str">
        <f t="shared" si="1"/>
        <v xml:space="preserve">Pfaffenlochweg </v>
      </c>
      <c r="I20" s="44">
        <f t="shared" si="2"/>
        <v>474</v>
      </c>
      <c r="J20" s="54"/>
      <c r="K20" s="119">
        <f t="shared" si="3"/>
        <v>474</v>
      </c>
      <c r="L20" s="46">
        <f t="shared" si="4"/>
        <v>497.70000000000005</v>
      </c>
    </row>
    <row r="21" spans="1:13" s="58" customFormat="1" x14ac:dyDescent="0.2">
      <c r="A21" s="75">
        <v>162</v>
      </c>
      <c r="B21" s="76">
        <v>67</v>
      </c>
      <c r="C21" s="40" t="str">
        <f t="shared" si="5"/>
        <v>Hartlaubholz</v>
      </c>
      <c r="D21" s="41">
        <v>4.2300000000000004</v>
      </c>
      <c r="E21" s="42" t="str">
        <f t="shared" si="0"/>
        <v>Fm o.R.</v>
      </c>
      <c r="F21" s="42">
        <v>31</v>
      </c>
      <c r="G21" s="42">
        <v>11</v>
      </c>
      <c r="H21" s="43" t="str">
        <f t="shared" si="1"/>
        <v xml:space="preserve">Pfaffenlochweg </v>
      </c>
      <c r="I21" s="44">
        <f t="shared" si="2"/>
        <v>423.00000000000006</v>
      </c>
      <c r="J21" s="54">
        <v>5</v>
      </c>
      <c r="K21" s="119">
        <f t="shared" si="3"/>
        <v>400.73684210526324</v>
      </c>
      <c r="L21" s="46">
        <f t="shared" si="4"/>
        <v>420.77368421052643</v>
      </c>
    </row>
    <row r="22" spans="1:13" s="58" customFormat="1" x14ac:dyDescent="0.2">
      <c r="A22" s="75">
        <v>162</v>
      </c>
      <c r="B22" s="76">
        <v>68</v>
      </c>
      <c r="C22" s="40" t="str">
        <f t="shared" si="5"/>
        <v>Hartlaubholz</v>
      </c>
      <c r="D22" s="41">
        <v>7.97</v>
      </c>
      <c r="E22" s="42" t="str">
        <f t="shared" si="0"/>
        <v>Fm o.R.</v>
      </c>
      <c r="F22" s="42">
        <v>32</v>
      </c>
      <c r="G22" s="42">
        <v>12</v>
      </c>
      <c r="H22" s="43" t="str">
        <f t="shared" si="1"/>
        <v xml:space="preserve">Pfaffenlochweg </v>
      </c>
      <c r="I22" s="44">
        <f t="shared" si="2"/>
        <v>797</v>
      </c>
      <c r="J22" s="54">
        <v>10</v>
      </c>
      <c r="K22" s="119">
        <f t="shared" si="3"/>
        <v>713.1052631578948</v>
      </c>
      <c r="L22" s="46">
        <f t="shared" si="4"/>
        <v>748.76052631578955</v>
      </c>
    </row>
    <row r="23" spans="1:13" s="58" customFormat="1" x14ac:dyDescent="0.2">
      <c r="A23" s="75">
        <v>162</v>
      </c>
      <c r="B23" s="76">
        <v>69</v>
      </c>
      <c r="C23" s="40" t="str">
        <f t="shared" si="5"/>
        <v>Hartlaubholz</v>
      </c>
      <c r="D23" s="41">
        <v>3.83</v>
      </c>
      <c r="E23" s="42" t="str">
        <f t="shared" si="0"/>
        <v>Fm o.R.</v>
      </c>
      <c r="F23" s="42">
        <v>49</v>
      </c>
      <c r="G23" s="42">
        <v>23</v>
      </c>
      <c r="H23" s="43" t="str">
        <f t="shared" si="1"/>
        <v xml:space="preserve">Pfaffenlochweg </v>
      </c>
      <c r="I23" s="44">
        <f t="shared" si="2"/>
        <v>383</v>
      </c>
      <c r="J23" s="54">
        <v>5</v>
      </c>
      <c r="K23" s="119">
        <f t="shared" si="3"/>
        <v>362.84210526315792</v>
      </c>
      <c r="L23" s="46">
        <f t="shared" si="4"/>
        <v>380.98421052631585</v>
      </c>
    </row>
    <row r="24" spans="1:13" s="58" customFormat="1" x14ac:dyDescent="0.2">
      <c r="A24" s="75">
        <v>162</v>
      </c>
      <c r="B24" s="76">
        <v>71</v>
      </c>
      <c r="C24" s="40" t="str">
        <f t="shared" si="5"/>
        <v>Hartlaubholz</v>
      </c>
      <c r="D24" s="41">
        <v>5.13</v>
      </c>
      <c r="E24" s="42" t="str">
        <f t="shared" si="0"/>
        <v>Fm o.R.</v>
      </c>
      <c r="F24" s="42">
        <v>27</v>
      </c>
      <c r="G24" s="42">
        <v>9</v>
      </c>
      <c r="H24" s="43" t="str">
        <f t="shared" si="1"/>
        <v xml:space="preserve">Pfaffenlochweg </v>
      </c>
      <c r="I24" s="44">
        <f t="shared" si="2"/>
        <v>513</v>
      </c>
      <c r="J24" s="54"/>
      <c r="K24" s="119">
        <f t="shared" si="3"/>
        <v>513</v>
      </c>
      <c r="L24" s="46">
        <f t="shared" si="4"/>
        <v>538.65</v>
      </c>
    </row>
    <row r="25" spans="1:13" s="58" customFormat="1" x14ac:dyDescent="0.2">
      <c r="A25" s="75">
        <v>162</v>
      </c>
      <c r="B25" s="76">
        <v>72</v>
      </c>
      <c r="C25" s="40" t="str">
        <f t="shared" si="5"/>
        <v>Hartlaubholz</v>
      </c>
      <c r="D25" s="41">
        <v>5.48</v>
      </c>
      <c r="E25" s="42" t="str">
        <f t="shared" si="0"/>
        <v>Fm o.R.</v>
      </c>
      <c r="F25" s="42">
        <v>69</v>
      </c>
      <c r="G25" s="42">
        <v>17</v>
      </c>
      <c r="H25" s="43" t="str">
        <f t="shared" si="1"/>
        <v xml:space="preserve">Pfaffenlochweg </v>
      </c>
      <c r="I25" s="44">
        <f t="shared" si="2"/>
        <v>548</v>
      </c>
      <c r="J25" s="54">
        <v>5</v>
      </c>
      <c r="K25" s="119">
        <f t="shared" si="3"/>
        <v>519.15789473684208</v>
      </c>
      <c r="L25" s="46">
        <f t="shared" si="4"/>
        <v>545.11578947368423</v>
      </c>
    </row>
    <row r="26" spans="1:13" s="58" customFormat="1" ht="16.5" thickBot="1" x14ac:dyDescent="0.25">
      <c r="A26" s="78">
        <v>162</v>
      </c>
      <c r="B26" s="79">
        <v>73</v>
      </c>
      <c r="C26" s="80" t="str">
        <f t="shared" si="5"/>
        <v>Hartlaubholz</v>
      </c>
      <c r="D26" s="62">
        <v>4.7699999999999996</v>
      </c>
      <c r="E26" s="63" t="str">
        <f t="shared" si="0"/>
        <v>Fm o.R.</v>
      </c>
      <c r="F26" s="63">
        <v>61</v>
      </c>
      <c r="G26" s="63">
        <v>28</v>
      </c>
      <c r="H26" s="64" t="str">
        <f t="shared" si="1"/>
        <v xml:space="preserve">Pfaffenlochweg </v>
      </c>
      <c r="I26" s="44">
        <f t="shared" si="2"/>
        <v>476.99999999999994</v>
      </c>
      <c r="J26" s="65">
        <v>5</v>
      </c>
      <c r="K26" s="119">
        <f t="shared" si="3"/>
        <v>451.89473684210526</v>
      </c>
      <c r="L26" s="46">
        <f t="shared" si="4"/>
        <v>474.48947368421057</v>
      </c>
    </row>
    <row r="27" spans="1:13" s="58" customFormat="1" ht="16.5" thickTop="1" x14ac:dyDescent="0.2">
      <c r="A27" s="38">
        <v>164</v>
      </c>
      <c r="B27" s="39">
        <v>3</v>
      </c>
      <c r="C27" s="40" t="str">
        <f t="shared" si="5"/>
        <v>Hartlaubholz</v>
      </c>
      <c r="D27" s="41">
        <v>2.99</v>
      </c>
      <c r="E27" s="42" t="str">
        <f t="shared" si="0"/>
        <v>Fm o.R.</v>
      </c>
      <c r="F27" s="42"/>
      <c r="G27" s="42">
        <v>4</v>
      </c>
      <c r="H27" s="43" t="str">
        <f t="shared" si="1"/>
        <v xml:space="preserve">Pfaffenlochweg </v>
      </c>
      <c r="I27" s="44">
        <f t="shared" si="2"/>
        <v>299</v>
      </c>
      <c r="J27" s="54">
        <v>5</v>
      </c>
      <c r="K27" s="119">
        <f t="shared" si="3"/>
        <v>283.26315789473688</v>
      </c>
      <c r="L27" s="46">
        <f t="shared" si="4"/>
        <v>297.42631578947373</v>
      </c>
    </row>
    <row r="28" spans="1:13" s="58" customFormat="1" x14ac:dyDescent="0.2">
      <c r="A28" s="38">
        <v>164</v>
      </c>
      <c r="B28" s="39">
        <v>6</v>
      </c>
      <c r="C28" s="40" t="str">
        <f t="shared" si="5"/>
        <v>Hartlaubholz</v>
      </c>
      <c r="D28" s="41">
        <v>5.33</v>
      </c>
      <c r="E28" s="42" t="str">
        <f t="shared" si="0"/>
        <v>Fm o.R.</v>
      </c>
      <c r="F28" s="42"/>
      <c r="G28" s="42">
        <v>10</v>
      </c>
      <c r="H28" s="43" t="str">
        <f t="shared" si="1"/>
        <v xml:space="preserve">Pfaffenlochweg </v>
      </c>
      <c r="I28" s="44">
        <f t="shared" si="2"/>
        <v>533</v>
      </c>
      <c r="J28" s="54"/>
      <c r="K28" s="119">
        <f t="shared" si="3"/>
        <v>533</v>
      </c>
      <c r="L28" s="46">
        <f t="shared" si="4"/>
        <v>559.65</v>
      </c>
    </row>
    <row r="29" spans="1:13" s="83" customFormat="1" x14ac:dyDescent="0.2">
      <c r="A29" s="38">
        <v>164</v>
      </c>
      <c r="B29" s="39">
        <v>7</v>
      </c>
      <c r="C29" s="40" t="str">
        <f t="shared" si="5"/>
        <v>Hartlaubholz</v>
      </c>
      <c r="D29" s="41">
        <v>14.38</v>
      </c>
      <c r="E29" s="42" t="str">
        <f t="shared" si="0"/>
        <v>Fm o.R.</v>
      </c>
      <c r="F29" s="42"/>
      <c r="G29" s="42">
        <v>12</v>
      </c>
      <c r="H29" s="43" t="str">
        <f t="shared" si="1"/>
        <v xml:space="preserve">Pfaffenlochweg </v>
      </c>
      <c r="I29" s="44">
        <f t="shared" si="2"/>
        <v>1438</v>
      </c>
      <c r="J29" s="54">
        <v>13</v>
      </c>
      <c r="K29" s="119">
        <f t="shared" si="3"/>
        <v>1241.2210526315789</v>
      </c>
      <c r="L29" s="46">
        <f t="shared" si="4"/>
        <v>1303.282105263158</v>
      </c>
    </row>
    <row r="30" spans="1:13" s="58" customFormat="1" x14ac:dyDescent="0.2">
      <c r="A30" s="38">
        <v>164</v>
      </c>
      <c r="B30" s="39">
        <v>8</v>
      </c>
      <c r="C30" s="40" t="str">
        <f t="shared" si="5"/>
        <v>Hartlaubholz</v>
      </c>
      <c r="D30" s="41">
        <v>7.83</v>
      </c>
      <c r="E30" s="42" t="str">
        <f t="shared" si="0"/>
        <v>Fm o.R.</v>
      </c>
      <c r="F30" s="42"/>
      <c r="G30" s="42">
        <v>7</v>
      </c>
      <c r="H30" s="43" t="str">
        <f t="shared" si="1"/>
        <v xml:space="preserve">Pfaffenlochweg </v>
      </c>
      <c r="I30" s="44">
        <f t="shared" si="2"/>
        <v>783</v>
      </c>
      <c r="J30" s="54">
        <v>10</v>
      </c>
      <c r="K30" s="119">
        <f t="shared" si="3"/>
        <v>700.57894736842104</v>
      </c>
      <c r="L30" s="46">
        <f t="shared" si="4"/>
        <v>735.60789473684213</v>
      </c>
    </row>
    <row r="31" spans="1:13" s="58" customFormat="1" x14ac:dyDescent="0.25">
      <c r="A31" s="38">
        <v>164</v>
      </c>
      <c r="B31" s="39">
        <v>10</v>
      </c>
      <c r="C31" s="40" t="str">
        <f t="shared" si="5"/>
        <v>Hartlaubholz</v>
      </c>
      <c r="D31" s="41">
        <v>3.85</v>
      </c>
      <c r="E31" s="42" t="str">
        <f t="shared" si="0"/>
        <v>Fm o.R.</v>
      </c>
      <c r="F31" s="42"/>
      <c r="G31" s="42">
        <v>12</v>
      </c>
      <c r="H31" s="43" t="str">
        <f t="shared" si="1"/>
        <v xml:space="preserve">Pfaffenlochweg </v>
      </c>
      <c r="I31" s="44">
        <f t="shared" si="2"/>
        <v>385</v>
      </c>
      <c r="J31" s="45"/>
      <c r="K31" s="119">
        <f t="shared" si="3"/>
        <v>385</v>
      </c>
      <c r="L31" s="46">
        <f t="shared" si="4"/>
        <v>404.25</v>
      </c>
    </row>
    <row r="32" spans="1:13" s="58" customFormat="1" x14ac:dyDescent="0.25">
      <c r="A32" s="38">
        <v>164</v>
      </c>
      <c r="B32" s="39">
        <v>11</v>
      </c>
      <c r="C32" s="40" t="str">
        <f t="shared" si="5"/>
        <v>Hartlaubholz</v>
      </c>
      <c r="D32" s="41">
        <v>11.82</v>
      </c>
      <c r="E32" s="42" t="str">
        <f t="shared" si="0"/>
        <v>Fm o.R.</v>
      </c>
      <c r="F32" s="42"/>
      <c r="G32" s="42">
        <v>10</v>
      </c>
      <c r="H32" s="43" t="str">
        <f t="shared" si="1"/>
        <v xml:space="preserve">Pfaffenlochweg </v>
      </c>
      <c r="I32" s="44">
        <f t="shared" si="2"/>
        <v>1182</v>
      </c>
      <c r="J32" s="45">
        <v>11</v>
      </c>
      <c r="K32" s="119">
        <f t="shared" si="3"/>
        <v>1045.1368421052632</v>
      </c>
      <c r="L32" s="46">
        <f t="shared" si="4"/>
        <v>1097.3936842105263</v>
      </c>
    </row>
    <row r="33" spans="1:13" s="58" customFormat="1" x14ac:dyDescent="0.25">
      <c r="A33" s="38">
        <v>164</v>
      </c>
      <c r="B33" s="39">
        <v>12</v>
      </c>
      <c r="C33" s="40" t="str">
        <f t="shared" si="5"/>
        <v>Hartlaubholz</v>
      </c>
      <c r="D33" s="41">
        <v>4.1399999999999997</v>
      </c>
      <c r="E33" s="42" t="str">
        <f t="shared" si="0"/>
        <v>Fm o.R.</v>
      </c>
      <c r="F33" s="42"/>
      <c r="G33" s="42">
        <v>14</v>
      </c>
      <c r="H33" s="43" t="str">
        <f t="shared" si="1"/>
        <v xml:space="preserve">Pfaffenlochweg </v>
      </c>
      <c r="I33" s="44">
        <f t="shared" si="2"/>
        <v>413.99999999999994</v>
      </c>
      <c r="J33" s="45"/>
      <c r="K33" s="119">
        <f t="shared" si="3"/>
        <v>413.99999999999994</v>
      </c>
      <c r="L33" s="46">
        <f t="shared" si="4"/>
        <v>434.69999999999993</v>
      </c>
      <c r="M33" s="58" t="s">
        <v>35</v>
      </c>
    </row>
    <row r="34" spans="1:13" s="58" customFormat="1" x14ac:dyDescent="0.25">
      <c r="A34" s="38">
        <v>164</v>
      </c>
      <c r="B34" s="39">
        <v>13</v>
      </c>
      <c r="C34" s="40" t="str">
        <f t="shared" si="5"/>
        <v>Hartlaubholz</v>
      </c>
      <c r="D34" s="41">
        <v>3</v>
      </c>
      <c r="E34" s="42" t="str">
        <f t="shared" si="0"/>
        <v>Fm o.R.</v>
      </c>
      <c r="F34" s="42"/>
      <c r="G34" s="42">
        <v>8</v>
      </c>
      <c r="H34" s="43" t="str">
        <f t="shared" si="1"/>
        <v xml:space="preserve">Pfaffenlochweg </v>
      </c>
      <c r="I34" s="44">
        <f t="shared" si="2"/>
        <v>300</v>
      </c>
      <c r="J34" s="45"/>
      <c r="K34" s="119">
        <f t="shared" si="3"/>
        <v>300</v>
      </c>
      <c r="L34" s="46">
        <f t="shared" si="4"/>
        <v>315</v>
      </c>
    </row>
    <row r="35" spans="1:13" s="58" customFormat="1" x14ac:dyDescent="0.25">
      <c r="A35" s="38">
        <v>164</v>
      </c>
      <c r="B35" s="39">
        <v>14</v>
      </c>
      <c r="C35" s="40" t="str">
        <f t="shared" si="5"/>
        <v>Hartlaubholz</v>
      </c>
      <c r="D35" s="41">
        <v>3.99</v>
      </c>
      <c r="E35" s="42" t="str">
        <f t="shared" si="0"/>
        <v>Fm o.R.</v>
      </c>
      <c r="F35" s="42"/>
      <c r="G35" s="42">
        <v>11</v>
      </c>
      <c r="H35" s="43" t="str">
        <f t="shared" si="1"/>
        <v xml:space="preserve">Pfaffenlochweg </v>
      </c>
      <c r="I35" s="44">
        <f t="shared" si="2"/>
        <v>399</v>
      </c>
      <c r="J35" s="45"/>
      <c r="K35" s="119">
        <f t="shared" si="3"/>
        <v>399</v>
      </c>
      <c r="L35" s="46">
        <f t="shared" si="4"/>
        <v>418.95000000000005</v>
      </c>
    </row>
    <row r="36" spans="1:13" s="58" customFormat="1" ht="16.5" thickBot="1" x14ac:dyDescent="0.3">
      <c r="A36" s="84">
        <v>164</v>
      </c>
      <c r="B36" s="85">
        <v>15</v>
      </c>
      <c r="C36" s="86" t="str">
        <f t="shared" si="5"/>
        <v>Hartlaubholz</v>
      </c>
      <c r="D36" s="87">
        <v>2.5099999999999998</v>
      </c>
      <c r="E36" s="88" t="str">
        <f t="shared" si="0"/>
        <v>Fm o.R.</v>
      </c>
      <c r="F36" s="88"/>
      <c r="G36" s="88">
        <v>8</v>
      </c>
      <c r="H36" s="89" t="str">
        <f t="shared" si="1"/>
        <v xml:space="preserve">Pfaffenlochweg </v>
      </c>
      <c r="I36" s="44">
        <f t="shared" si="2"/>
        <v>250.99999999999997</v>
      </c>
      <c r="J36" s="91">
        <v>5</v>
      </c>
      <c r="K36" s="119">
        <f t="shared" si="3"/>
        <v>237.78947368421052</v>
      </c>
      <c r="L36" s="46">
        <f t="shared" si="4"/>
        <v>249.67894736842106</v>
      </c>
    </row>
    <row r="37" spans="1:13" s="58" customFormat="1" x14ac:dyDescent="0.25">
      <c r="A37" s="38">
        <v>163</v>
      </c>
      <c r="B37" s="39">
        <v>2</v>
      </c>
      <c r="C37" s="40" t="str">
        <f>T("Kirsche")</f>
        <v>Kirsche</v>
      </c>
      <c r="D37" s="41">
        <v>4.54</v>
      </c>
      <c r="E37" s="42" t="str">
        <f t="shared" si="0"/>
        <v>Fm o.R.</v>
      </c>
      <c r="F37" s="42">
        <v>47</v>
      </c>
      <c r="G37" s="42">
        <v>29</v>
      </c>
      <c r="H37" s="43" t="str">
        <f t="shared" ref="H37:H38" si="6">T("Schottensteinweg-Nord ")</f>
        <v xml:space="preserve">Schottensteinweg-Nord </v>
      </c>
      <c r="I37" s="44">
        <f t="shared" si="2"/>
        <v>454</v>
      </c>
      <c r="J37" s="94">
        <v>10</v>
      </c>
      <c r="K37" s="119">
        <f t="shared" si="3"/>
        <v>406.21052631578948</v>
      </c>
      <c r="L37" s="46">
        <f t="shared" si="4"/>
        <v>426.52105263157898</v>
      </c>
    </row>
    <row r="38" spans="1:13" s="58" customFormat="1" x14ac:dyDescent="0.25">
      <c r="A38" s="38">
        <v>163</v>
      </c>
      <c r="B38" s="39">
        <v>3</v>
      </c>
      <c r="C38" s="77" t="str">
        <f>T("Kiefer")</f>
        <v>Kiefer</v>
      </c>
      <c r="D38" s="41">
        <v>3.82</v>
      </c>
      <c r="E38" s="42" t="str">
        <f t="shared" si="0"/>
        <v>Fm o.R.</v>
      </c>
      <c r="F38" s="42">
        <v>40</v>
      </c>
      <c r="G38" s="42">
        <v>25</v>
      </c>
      <c r="H38" s="43" t="str">
        <f t="shared" si="6"/>
        <v xml:space="preserve">Schottensteinweg-Nord </v>
      </c>
      <c r="I38" s="44">
        <f t="shared" si="2"/>
        <v>382</v>
      </c>
      <c r="J38" s="45">
        <v>30</v>
      </c>
      <c r="K38" s="119">
        <f t="shared" si="3"/>
        <v>261.36842105263156</v>
      </c>
      <c r="L38" s="46">
        <f t="shared" si="4"/>
        <v>274.43684210526317</v>
      </c>
      <c r="M38" s="58" t="s">
        <v>35</v>
      </c>
    </row>
    <row r="39" spans="1:13" s="58" customFormat="1" x14ac:dyDescent="0.25">
      <c r="A39" s="81">
        <v>163</v>
      </c>
      <c r="B39" s="82">
        <v>11</v>
      </c>
      <c r="C39" s="68" t="str">
        <f t="shared" ref="C39:C41" si="7">T("Hartlaubholz")</f>
        <v>Hartlaubholz</v>
      </c>
      <c r="D39" s="69">
        <v>3.8</v>
      </c>
      <c r="E39" s="70" t="str">
        <f t="shared" si="0"/>
        <v>Fm o.R.</v>
      </c>
      <c r="F39" s="70">
        <v>37</v>
      </c>
      <c r="G39" s="70">
        <v>32</v>
      </c>
      <c r="H39" s="71" t="str">
        <f t="shared" ref="H39:H49" si="8">T("Richtstatt ")</f>
        <v xml:space="preserve">Richtstatt </v>
      </c>
      <c r="I39" s="44">
        <f t="shared" si="2"/>
        <v>380</v>
      </c>
      <c r="J39" s="94"/>
      <c r="K39" s="119">
        <f t="shared" si="3"/>
        <v>380</v>
      </c>
      <c r="L39" s="46">
        <f t="shared" si="4"/>
        <v>399</v>
      </c>
      <c r="M39" s="58" t="s">
        <v>35</v>
      </c>
    </row>
    <row r="40" spans="1:13" s="58" customFormat="1" x14ac:dyDescent="0.25">
      <c r="A40" s="38">
        <v>163</v>
      </c>
      <c r="B40" s="39">
        <v>12</v>
      </c>
      <c r="C40" s="40" t="str">
        <f t="shared" si="7"/>
        <v>Hartlaubholz</v>
      </c>
      <c r="D40" s="41">
        <v>3.06</v>
      </c>
      <c r="E40" s="42" t="str">
        <f t="shared" si="0"/>
        <v>Fm o.R.</v>
      </c>
      <c r="F40" s="42">
        <v>33</v>
      </c>
      <c r="G40" s="42">
        <v>25</v>
      </c>
      <c r="H40" s="43" t="str">
        <f t="shared" si="8"/>
        <v xml:space="preserve">Richtstatt </v>
      </c>
      <c r="I40" s="44">
        <f t="shared" si="2"/>
        <v>306</v>
      </c>
      <c r="J40" s="45"/>
      <c r="K40" s="119">
        <f t="shared" si="3"/>
        <v>306</v>
      </c>
      <c r="L40" s="46">
        <f t="shared" si="4"/>
        <v>321.3</v>
      </c>
      <c r="M40" s="58" t="s">
        <v>35</v>
      </c>
    </row>
    <row r="41" spans="1:13" s="58" customFormat="1" x14ac:dyDescent="0.2">
      <c r="A41" s="38">
        <v>163</v>
      </c>
      <c r="B41" s="39">
        <v>15</v>
      </c>
      <c r="C41" s="40" t="str">
        <f t="shared" si="7"/>
        <v>Hartlaubholz</v>
      </c>
      <c r="D41" s="41">
        <v>5.67</v>
      </c>
      <c r="E41" s="42" t="str">
        <f t="shared" si="0"/>
        <v>Fm o.R.</v>
      </c>
      <c r="F41" s="42">
        <v>43</v>
      </c>
      <c r="G41" s="42">
        <v>26</v>
      </c>
      <c r="H41" s="43" t="str">
        <f t="shared" si="8"/>
        <v xml:space="preserve">Richtstatt </v>
      </c>
      <c r="I41" s="44">
        <f t="shared" si="2"/>
        <v>567</v>
      </c>
      <c r="J41" s="54"/>
      <c r="K41" s="119">
        <f t="shared" si="3"/>
        <v>567</v>
      </c>
      <c r="L41" s="46">
        <f t="shared" si="4"/>
        <v>595.35</v>
      </c>
      <c r="M41" s="58" t="s">
        <v>35</v>
      </c>
    </row>
    <row r="42" spans="1:13" s="58" customFormat="1" x14ac:dyDescent="0.2">
      <c r="A42" s="38">
        <v>163</v>
      </c>
      <c r="B42" s="39">
        <v>16</v>
      </c>
      <c r="C42" s="77" t="str">
        <f>T("Kiefer")</f>
        <v>Kiefer</v>
      </c>
      <c r="D42" s="41">
        <v>2.89</v>
      </c>
      <c r="E42" s="42" t="str">
        <f t="shared" si="0"/>
        <v>Fm o.R.</v>
      </c>
      <c r="F42" s="42">
        <v>25</v>
      </c>
      <c r="G42" s="42">
        <v>19</v>
      </c>
      <c r="H42" s="43" t="str">
        <f t="shared" si="8"/>
        <v xml:space="preserve">Richtstatt </v>
      </c>
      <c r="I42" s="44">
        <f t="shared" si="2"/>
        <v>289</v>
      </c>
      <c r="J42" s="54">
        <v>30</v>
      </c>
      <c r="K42" s="119">
        <f t="shared" si="3"/>
        <v>197.73684210526315</v>
      </c>
      <c r="L42" s="46">
        <f t="shared" si="4"/>
        <v>207.62368421052631</v>
      </c>
      <c r="M42" s="58" t="s">
        <v>35</v>
      </c>
    </row>
    <row r="43" spans="1:13" s="58" customFormat="1" x14ac:dyDescent="0.2">
      <c r="A43" s="38">
        <v>163</v>
      </c>
      <c r="B43" s="39">
        <v>17</v>
      </c>
      <c r="C43" s="40" t="str">
        <f>T("Kirsche")</f>
        <v>Kirsche</v>
      </c>
      <c r="D43" s="41">
        <v>5.3</v>
      </c>
      <c r="E43" s="42" t="str">
        <f t="shared" si="0"/>
        <v>Fm o.R.</v>
      </c>
      <c r="F43" s="42">
        <v>31</v>
      </c>
      <c r="G43" s="42">
        <v>21</v>
      </c>
      <c r="H43" s="43" t="str">
        <f t="shared" si="8"/>
        <v xml:space="preserve">Richtstatt </v>
      </c>
      <c r="I43" s="44">
        <f t="shared" si="2"/>
        <v>530</v>
      </c>
      <c r="J43" s="54">
        <v>15</v>
      </c>
      <c r="K43" s="119">
        <f t="shared" si="3"/>
        <v>446.31578947368416</v>
      </c>
      <c r="L43" s="46">
        <f t="shared" si="4"/>
        <v>468.63157894736838</v>
      </c>
    </row>
    <row r="44" spans="1:13" s="58" customFormat="1" x14ac:dyDescent="0.2">
      <c r="A44" s="38">
        <v>163</v>
      </c>
      <c r="B44" s="39">
        <v>18</v>
      </c>
      <c r="C44" s="40" t="str">
        <f>T("Hartlaubholz")</f>
        <v>Hartlaubholz</v>
      </c>
      <c r="D44" s="41">
        <v>4.43</v>
      </c>
      <c r="E44" s="42" t="str">
        <f t="shared" si="0"/>
        <v>Fm o.R.</v>
      </c>
      <c r="F44" s="42">
        <v>37</v>
      </c>
      <c r="G44" s="42">
        <v>25</v>
      </c>
      <c r="H44" s="43" t="str">
        <f t="shared" si="8"/>
        <v xml:space="preserve">Richtstatt </v>
      </c>
      <c r="I44" s="44">
        <f t="shared" si="2"/>
        <v>443</v>
      </c>
      <c r="J44" s="54"/>
      <c r="K44" s="119">
        <f t="shared" si="3"/>
        <v>443</v>
      </c>
      <c r="L44" s="46">
        <f t="shared" si="4"/>
        <v>465.15000000000003</v>
      </c>
    </row>
    <row r="45" spans="1:13" s="58" customFormat="1" x14ac:dyDescent="0.2">
      <c r="A45" s="38">
        <v>163</v>
      </c>
      <c r="B45" s="39">
        <v>19</v>
      </c>
      <c r="C45" s="40" t="str">
        <f>T("Eiche")</f>
        <v>Eiche</v>
      </c>
      <c r="D45" s="41">
        <v>6</v>
      </c>
      <c r="E45" s="42" t="str">
        <f t="shared" si="0"/>
        <v>Fm o.R.</v>
      </c>
      <c r="F45" s="42">
        <v>25</v>
      </c>
      <c r="G45" s="42">
        <v>19</v>
      </c>
      <c r="H45" s="43" t="str">
        <f t="shared" si="8"/>
        <v xml:space="preserve">Richtstatt </v>
      </c>
      <c r="I45" s="44">
        <f t="shared" si="2"/>
        <v>600</v>
      </c>
      <c r="J45" s="54"/>
      <c r="K45" s="119">
        <f t="shared" si="3"/>
        <v>600</v>
      </c>
      <c r="L45" s="46">
        <f t="shared" si="4"/>
        <v>630</v>
      </c>
    </row>
    <row r="46" spans="1:13" s="58" customFormat="1" x14ac:dyDescent="0.2">
      <c r="A46" s="38">
        <v>163</v>
      </c>
      <c r="B46" s="39">
        <v>20</v>
      </c>
      <c r="C46" s="40" t="str">
        <f>T("Hartlaubholz")</f>
        <v>Hartlaubholz</v>
      </c>
      <c r="D46" s="41">
        <v>3.48</v>
      </c>
      <c r="E46" s="42" t="str">
        <f t="shared" si="0"/>
        <v>Fm o.R.</v>
      </c>
      <c r="F46" s="42">
        <v>38</v>
      </c>
      <c r="G46" s="42">
        <v>26</v>
      </c>
      <c r="H46" s="43" t="str">
        <f t="shared" si="8"/>
        <v xml:space="preserve">Richtstatt </v>
      </c>
      <c r="I46" s="44">
        <f t="shared" si="2"/>
        <v>348</v>
      </c>
      <c r="J46" s="54"/>
      <c r="K46" s="119">
        <f t="shared" si="3"/>
        <v>348</v>
      </c>
      <c r="L46" s="46">
        <f t="shared" si="4"/>
        <v>365.40000000000003</v>
      </c>
    </row>
    <row r="47" spans="1:13" s="58" customFormat="1" x14ac:dyDescent="0.2">
      <c r="A47" s="38">
        <v>163</v>
      </c>
      <c r="B47" s="39">
        <v>25</v>
      </c>
      <c r="C47" s="40" t="str">
        <f>T("Hartlaubholz")</f>
        <v>Hartlaubholz</v>
      </c>
      <c r="D47" s="41">
        <v>2.1</v>
      </c>
      <c r="E47" s="42" t="str">
        <f t="shared" si="0"/>
        <v>Fm o.R.</v>
      </c>
      <c r="F47" s="42">
        <v>8</v>
      </c>
      <c r="G47" s="42">
        <v>8</v>
      </c>
      <c r="H47" s="43" t="str">
        <f t="shared" si="8"/>
        <v xml:space="preserve">Richtstatt </v>
      </c>
      <c r="I47" s="44">
        <f t="shared" si="2"/>
        <v>210</v>
      </c>
      <c r="J47" s="54"/>
      <c r="K47" s="119">
        <f t="shared" si="3"/>
        <v>210</v>
      </c>
      <c r="L47" s="46">
        <f t="shared" si="4"/>
        <v>220.5</v>
      </c>
    </row>
    <row r="48" spans="1:13" s="58" customFormat="1" x14ac:dyDescent="0.2">
      <c r="A48" s="38">
        <v>163</v>
      </c>
      <c r="B48" s="39">
        <v>26</v>
      </c>
      <c r="C48" s="40" t="str">
        <f>T("Hartlaubholz")</f>
        <v>Hartlaubholz</v>
      </c>
      <c r="D48" s="41">
        <v>4.68</v>
      </c>
      <c r="E48" s="42" t="str">
        <f t="shared" si="0"/>
        <v>Fm o.R.</v>
      </c>
      <c r="F48" s="42">
        <v>23</v>
      </c>
      <c r="G48" s="42">
        <v>19</v>
      </c>
      <c r="H48" s="43" t="str">
        <f t="shared" si="8"/>
        <v xml:space="preserve">Richtstatt </v>
      </c>
      <c r="I48" s="44">
        <f t="shared" si="2"/>
        <v>468</v>
      </c>
      <c r="J48" s="54"/>
      <c r="K48" s="119">
        <f t="shared" si="3"/>
        <v>468</v>
      </c>
      <c r="L48" s="46">
        <f t="shared" si="4"/>
        <v>491.40000000000003</v>
      </c>
    </row>
    <row r="49" spans="1:12" s="58" customFormat="1" x14ac:dyDescent="0.2">
      <c r="A49" s="38">
        <v>163</v>
      </c>
      <c r="B49" s="39">
        <v>31</v>
      </c>
      <c r="C49" s="40" t="str">
        <f>T("Hartlaubholz")</f>
        <v>Hartlaubholz</v>
      </c>
      <c r="D49" s="41">
        <v>3.83</v>
      </c>
      <c r="E49" s="42" t="str">
        <f t="shared" si="0"/>
        <v>Fm o.R.</v>
      </c>
      <c r="F49" s="42">
        <v>19</v>
      </c>
      <c r="G49" s="42">
        <v>12</v>
      </c>
      <c r="H49" s="43" t="str">
        <f t="shared" si="8"/>
        <v xml:space="preserve">Richtstatt </v>
      </c>
      <c r="I49" s="44">
        <f t="shared" si="2"/>
        <v>383</v>
      </c>
      <c r="J49" s="54">
        <v>5</v>
      </c>
      <c r="K49" s="119">
        <f t="shared" si="3"/>
        <v>362.84210526315792</v>
      </c>
      <c r="L49" s="46">
        <f t="shared" si="4"/>
        <v>380.98421052631585</v>
      </c>
    </row>
    <row r="50" spans="1:12" s="58" customFormat="1" x14ac:dyDescent="0.2">
      <c r="A50" s="38">
        <v>163</v>
      </c>
      <c r="B50" s="39">
        <v>42</v>
      </c>
      <c r="C50" s="40" t="str">
        <f t="shared" ref="C50:C55" si="9">T("Hartlaubholz")</f>
        <v>Hartlaubholz</v>
      </c>
      <c r="D50" s="41">
        <v>3.36</v>
      </c>
      <c r="E50" s="42" t="str">
        <f t="shared" si="0"/>
        <v>Fm o.R.</v>
      </c>
      <c r="F50" s="42">
        <v>33</v>
      </c>
      <c r="G50" s="42">
        <v>24</v>
      </c>
      <c r="H50" s="43" t="str">
        <f t="shared" ref="H50:H53" si="10">T("Schottensteinweg-Mitte ")</f>
        <v xml:space="preserve">Schottensteinweg-Mitte </v>
      </c>
      <c r="I50" s="44">
        <f t="shared" si="2"/>
        <v>336</v>
      </c>
      <c r="J50" s="54"/>
      <c r="K50" s="119">
        <f t="shared" si="3"/>
        <v>336</v>
      </c>
      <c r="L50" s="46">
        <f t="shared" si="4"/>
        <v>352.8</v>
      </c>
    </row>
    <row r="51" spans="1:12" s="58" customFormat="1" x14ac:dyDescent="0.2">
      <c r="A51" s="38">
        <v>163</v>
      </c>
      <c r="B51" s="39">
        <v>43</v>
      </c>
      <c r="C51" s="40" t="str">
        <f t="shared" si="9"/>
        <v>Hartlaubholz</v>
      </c>
      <c r="D51" s="41">
        <v>4.46</v>
      </c>
      <c r="E51" s="42" t="str">
        <f t="shared" si="0"/>
        <v>Fm o.R.</v>
      </c>
      <c r="F51" s="42">
        <v>44</v>
      </c>
      <c r="G51" s="42">
        <v>29</v>
      </c>
      <c r="H51" s="43" t="str">
        <f t="shared" si="10"/>
        <v xml:space="preserve">Schottensteinweg-Mitte </v>
      </c>
      <c r="I51" s="44">
        <f t="shared" si="2"/>
        <v>446</v>
      </c>
      <c r="J51" s="54"/>
      <c r="K51" s="119">
        <f t="shared" si="3"/>
        <v>446</v>
      </c>
      <c r="L51" s="46">
        <f t="shared" si="4"/>
        <v>468.3</v>
      </c>
    </row>
    <row r="52" spans="1:12" s="58" customFormat="1" x14ac:dyDescent="0.2">
      <c r="A52" s="38">
        <v>163</v>
      </c>
      <c r="B52" s="39">
        <v>44</v>
      </c>
      <c r="C52" s="40" t="str">
        <f t="shared" si="9"/>
        <v>Hartlaubholz</v>
      </c>
      <c r="D52" s="41">
        <v>3.44</v>
      </c>
      <c r="E52" s="42" t="str">
        <f t="shared" si="0"/>
        <v>Fm o.R.</v>
      </c>
      <c r="F52" s="42">
        <v>35</v>
      </c>
      <c r="G52" s="42">
        <v>22</v>
      </c>
      <c r="H52" s="43" t="str">
        <f t="shared" si="10"/>
        <v xml:space="preserve">Schottensteinweg-Mitte </v>
      </c>
      <c r="I52" s="44">
        <f t="shared" si="2"/>
        <v>344</v>
      </c>
      <c r="J52" s="54"/>
      <c r="K52" s="119">
        <f t="shared" si="3"/>
        <v>344</v>
      </c>
      <c r="L52" s="46">
        <f t="shared" si="4"/>
        <v>361.2</v>
      </c>
    </row>
    <row r="53" spans="1:12" s="58" customFormat="1" ht="16.5" thickBot="1" x14ac:dyDescent="0.25">
      <c r="A53" s="84">
        <v>163</v>
      </c>
      <c r="B53" s="85">
        <v>45</v>
      </c>
      <c r="C53" s="86" t="str">
        <f t="shared" si="9"/>
        <v>Hartlaubholz</v>
      </c>
      <c r="D53" s="87">
        <v>3.53</v>
      </c>
      <c r="E53" s="88" t="str">
        <f t="shared" si="0"/>
        <v>Fm o.R.</v>
      </c>
      <c r="F53" s="88">
        <v>34</v>
      </c>
      <c r="G53" s="88">
        <v>27</v>
      </c>
      <c r="H53" s="89" t="str">
        <f t="shared" si="10"/>
        <v xml:space="preserve">Schottensteinweg-Mitte </v>
      </c>
      <c r="I53" s="44">
        <f t="shared" si="2"/>
        <v>353</v>
      </c>
      <c r="J53" s="95"/>
      <c r="K53" s="119">
        <f t="shared" si="3"/>
        <v>353</v>
      </c>
      <c r="L53" s="46">
        <f t="shared" si="4"/>
        <v>370.65000000000003</v>
      </c>
    </row>
    <row r="54" spans="1:12" s="58" customFormat="1" x14ac:dyDescent="0.2">
      <c r="A54" s="81">
        <v>165</v>
      </c>
      <c r="B54" s="82">
        <v>20</v>
      </c>
      <c r="C54" s="68" t="str">
        <f t="shared" si="9"/>
        <v>Hartlaubholz</v>
      </c>
      <c r="D54" s="69">
        <v>4.0999999999999996</v>
      </c>
      <c r="E54" s="70" t="str">
        <f t="shared" si="0"/>
        <v>Fm o.R.</v>
      </c>
      <c r="F54" s="70"/>
      <c r="G54" s="70">
        <v>7</v>
      </c>
      <c r="H54" s="71" t="s">
        <v>24</v>
      </c>
      <c r="I54" s="44">
        <f t="shared" si="2"/>
        <v>409.99999999999994</v>
      </c>
      <c r="J54" s="73"/>
      <c r="K54" s="119">
        <f t="shared" si="3"/>
        <v>409.99999999999994</v>
      </c>
      <c r="L54" s="46">
        <f t="shared" si="4"/>
        <v>430.49999999999994</v>
      </c>
    </row>
    <row r="55" spans="1:12" s="58" customFormat="1" ht="16.5" thickBot="1" x14ac:dyDescent="0.25">
      <c r="A55" s="84">
        <v>165</v>
      </c>
      <c r="B55" s="85">
        <v>21</v>
      </c>
      <c r="C55" s="86" t="str">
        <f t="shared" si="9"/>
        <v>Hartlaubholz</v>
      </c>
      <c r="D55" s="87">
        <v>2.0699999999999998</v>
      </c>
      <c r="E55" s="88" t="str">
        <f t="shared" si="0"/>
        <v>Fm o.R.</v>
      </c>
      <c r="F55" s="88"/>
      <c r="G55" s="88">
        <v>5</v>
      </c>
      <c r="H55" s="89" t="s">
        <v>24</v>
      </c>
      <c r="I55" s="44">
        <f t="shared" si="2"/>
        <v>206.99999999999997</v>
      </c>
      <c r="J55" s="95"/>
      <c r="K55" s="119">
        <f t="shared" si="3"/>
        <v>206.99999999999997</v>
      </c>
      <c r="L55" s="46">
        <f t="shared" si="4"/>
        <v>217.34999999999997</v>
      </c>
    </row>
    <row r="56" spans="1:12" s="58" customFormat="1" ht="16.5" thickBot="1" x14ac:dyDescent="0.25">
      <c r="A56" s="96">
        <v>165</v>
      </c>
      <c r="B56" s="97">
        <v>30</v>
      </c>
      <c r="C56" s="98" t="str">
        <f>T("Eiche")</f>
        <v>Eiche</v>
      </c>
      <c r="D56" s="99">
        <v>5.26</v>
      </c>
      <c r="E56" s="100" t="str">
        <f t="shared" si="0"/>
        <v>Fm o.R.</v>
      </c>
      <c r="F56" s="100"/>
      <c r="G56" s="100">
        <v>7</v>
      </c>
      <c r="H56" s="101" t="s">
        <v>25</v>
      </c>
      <c r="I56" s="44">
        <f t="shared" si="2"/>
        <v>526</v>
      </c>
      <c r="J56" s="102"/>
      <c r="K56" s="119">
        <f t="shared" si="3"/>
        <v>526</v>
      </c>
      <c r="L56" s="46">
        <f t="shared" si="4"/>
        <v>552.30000000000007</v>
      </c>
    </row>
    <row r="57" spans="1:12" s="58" customFormat="1" ht="16.5" thickTop="1" x14ac:dyDescent="0.2">
      <c r="A57" s="81">
        <v>163</v>
      </c>
      <c r="B57" s="82">
        <v>51</v>
      </c>
      <c r="C57" s="68" t="str">
        <f t="shared" ref="C57:C65" si="11">T("Hartlaubholz")</f>
        <v>Hartlaubholz</v>
      </c>
      <c r="D57" s="69">
        <v>3.18</v>
      </c>
      <c r="E57" s="70" t="str">
        <f t="shared" ref="E57:E65" si="12">T("Fm o.R.")</f>
        <v>Fm o.R.</v>
      </c>
      <c r="F57" s="70">
        <v>36</v>
      </c>
      <c r="G57" s="70">
        <v>28</v>
      </c>
      <c r="H57" s="71" t="str">
        <f t="shared" ref="H57:H65" si="13">T("Schafweg ")</f>
        <v xml:space="preserve">Schafweg </v>
      </c>
      <c r="I57" s="44">
        <f t="shared" si="2"/>
        <v>318</v>
      </c>
      <c r="J57" s="73"/>
      <c r="K57" s="119">
        <f t="shared" si="3"/>
        <v>318</v>
      </c>
      <c r="L57" s="46">
        <f t="shared" si="4"/>
        <v>333.90000000000003</v>
      </c>
    </row>
    <row r="58" spans="1:12" s="58" customFormat="1" x14ac:dyDescent="0.2">
      <c r="A58" s="38">
        <v>163</v>
      </c>
      <c r="B58" s="39">
        <v>52</v>
      </c>
      <c r="C58" s="40" t="str">
        <f t="shared" si="11"/>
        <v>Hartlaubholz</v>
      </c>
      <c r="D58" s="41">
        <v>2.65</v>
      </c>
      <c r="E58" s="42" t="str">
        <f t="shared" si="12"/>
        <v>Fm o.R.</v>
      </c>
      <c r="F58" s="42">
        <v>38</v>
      </c>
      <c r="G58" s="42">
        <v>28</v>
      </c>
      <c r="H58" s="43" t="str">
        <f t="shared" si="13"/>
        <v xml:space="preserve">Schafweg </v>
      </c>
      <c r="I58" s="44">
        <f t="shared" si="2"/>
        <v>265</v>
      </c>
      <c r="J58" s="54">
        <v>5</v>
      </c>
      <c r="K58" s="119">
        <f t="shared" si="3"/>
        <v>251.05263157894737</v>
      </c>
      <c r="L58" s="46">
        <f t="shared" si="4"/>
        <v>263.60526315789474</v>
      </c>
    </row>
    <row r="59" spans="1:12" s="58" customFormat="1" x14ac:dyDescent="0.2">
      <c r="A59" s="38">
        <v>163</v>
      </c>
      <c r="B59" s="39">
        <v>53</v>
      </c>
      <c r="C59" s="40" t="str">
        <f t="shared" si="11"/>
        <v>Hartlaubholz</v>
      </c>
      <c r="D59" s="41">
        <v>4.13</v>
      </c>
      <c r="E59" s="42" t="str">
        <f t="shared" si="12"/>
        <v>Fm o.R.</v>
      </c>
      <c r="F59" s="42">
        <v>14</v>
      </c>
      <c r="G59" s="42">
        <v>10</v>
      </c>
      <c r="H59" s="43" t="str">
        <f t="shared" si="13"/>
        <v xml:space="preserve">Schafweg </v>
      </c>
      <c r="I59" s="44">
        <f t="shared" si="2"/>
        <v>413</v>
      </c>
      <c r="J59" s="54"/>
      <c r="K59" s="119">
        <f t="shared" si="3"/>
        <v>413</v>
      </c>
      <c r="L59" s="46">
        <f t="shared" si="4"/>
        <v>433.65000000000003</v>
      </c>
    </row>
    <row r="60" spans="1:12" s="58" customFormat="1" x14ac:dyDescent="0.2">
      <c r="A60" s="38">
        <v>163</v>
      </c>
      <c r="B60" s="39">
        <v>54</v>
      </c>
      <c r="C60" s="40" t="str">
        <f t="shared" si="11"/>
        <v>Hartlaubholz</v>
      </c>
      <c r="D60" s="41">
        <v>3.69</v>
      </c>
      <c r="E60" s="42" t="str">
        <f t="shared" si="12"/>
        <v>Fm o.R.</v>
      </c>
      <c r="F60" s="42">
        <v>50</v>
      </c>
      <c r="G60" s="42">
        <v>29</v>
      </c>
      <c r="H60" s="43" t="str">
        <f t="shared" si="13"/>
        <v xml:space="preserve">Schafweg </v>
      </c>
      <c r="I60" s="44">
        <f t="shared" si="2"/>
        <v>369</v>
      </c>
      <c r="J60" s="54"/>
      <c r="K60" s="119">
        <f t="shared" si="3"/>
        <v>369</v>
      </c>
      <c r="L60" s="46">
        <f t="shared" si="4"/>
        <v>387.45</v>
      </c>
    </row>
    <row r="61" spans="1:12" s="58" customFormat="1" x14ac:dyDescent="0.2">
      <c r="A61" s="38">
        <v>163</v>
      </c>
      <c r="B61" s="39">
        <v>56</v>
      </c>
      <c r="C61" s="40" t="str">
        <f t="shared" si="11"/>
        <v>Hartlaubholz</v>
      </c>
      <c r="D61" s="41">
        <v>3.46</v>
      </c>
      <c r="E61" s="42" t="str">
        <f t="shared" si="12"/>
        <v>Fm o.R.</v>
      </c>
      <c r="F61" s="42">
        <v>29</v>
      </c>
      <c r="G61" s="42">
        <v>17</v>
      </c>
      <c r="H61" s="43" t="str">
        <f t="shared" si="13"/>
        <v xml:space="preserve">Schafweg </v>
      </c>
      <c r="I61" s="44">
        <f t="shared" si="2"/>
        <v>346</v>
      </c>
      <c r="J61" s="54"/>
      <c r="K61" s="119">
        <f t="shared" si="3"/>
        <v>346</v>
      </c>
      <c r="L61" s="46">
        <f t="shared" si="4"/>
        <v>363.3</v>
      </c>
    </row>
    <row r="62" spans="1:12" s="58" customFormat="1" x14ac:dyDescent="0.2">
      <c r="A62" s="38">
        <v>163</v>
      </c>
      <c r="B62" s="39">
        <v>57</v>
      </c>
      <c r="C62" s="40" t="str">
        <f t="shared" si="11"/>
        <v>Hartlaubholz</v>
      </c>
      <c r="D62" s="41">
        <v>2.5499999999999998</v>
      </c>
      <c r="E62" s="42" t="str">
        <f t="shared" si="12"/>
        <v>Fm o.R.</v>
      </c>
      <c r="F62" s="42">
        <v>30</v>
      </c>
      <c r="G62" s="42">
        <v>18</v>
      </c>
      <c r="H62" s="43" t="str">
        <f t="shared" si="13"/>
        <v xml:space="preserve">Schafweg </v>
      </c>
      <c r="I62" s="44">
        <f t="shared" si="2"/>
        <v>254.99999999999997</v>
      </c>
      <c r="J62" s="54"/>
      <c r="K62" s="119">
        <f t="shared" si="3"/>
        <v>254.99999999999997</v>
      </c>
      <c r="L62" s="46">
        <f t="shared" si="4"/>
        <v>267.75</v>
      </c>
    </row>
    <row r="63" spans="1:12" s="58" customFormat="1" x14ac:dyDescent="0.2">
      <c r="A63" s="38">
        <v>163</v>
      </c>
      <c r="B63" s="39">
        <v>58</v>
      </c>
      <c r="C63" s="40" t="str">
        <f t="shared" si="11"/>
        <v>Hartlaubholz</v>
      </c>
      <c r="D63" s="41">
        <v>4.3899999999999997</v>
      </c>
      <c r="E63" s="42" t="str">
        <f t="shared" si="12"/>
        <v>Fm o.R.</v>
      </c>
      <c r="F63" s="42">
        <v>18</v>
      </c>
      <c r="G63" s="42">
        <v>15</v>
      </c>
      <c r="H63" s="43" t="str">
        <f t="shared" si="13"/>
        <v xml:space="preserve">Schafweg </v>
      </c>
      <c r="I63" s="44">
        <f t="shared" si="2"/>
        <v>438.99999999999994</v>
      </c>
      <c r="J63" s="54">
        <v>5</v>
      </c>
      <c r="K63" s="119">
        <f t="shared" si="3"/>
        <v>415.89473684210526</v>
      </c>
      <c r="L63" s="46">
        <f t="shared" si="4"/>
        <v>436.68947368421055</v>
      </c>
    </row>
    <row r="64" spans="1:12" s="58" customFormat="1" x14ac:dyDescent="0.2">
      <c r="A64" s="38">
        <v>163</v>
      </c>
      <c r="B64" s="39">
        <v>59</v>
      </c>
      <c r="C64" s="40" t="str">
        <f t="shared" si="11"/>
        <v>Hartlaubholz</v>
      </c>
      <c r="D64" s="41">
        <v>5.21</v>
      </c>
      <c r="E64" s="42" t="str">
        <f t="shared" si="12"/>
        <v>Fm o.R.</v>
      </c>
      <c r="F64" s="42">
        <v>25</v>
      </c>
      <c r="G64" s="42">
        <v>14</v>
      </c>
      <c r="H64" s="43" t="str">
        <f t="shared" si="13"/>
        <v xml:space="preserve">Schafweg </v>
      </c>
      <c r="I64" s="44">
        <f t="shared" si="2"/>
        <v>521</v>
      </c>
      <c r="J64" s="54"/>
      <c r="K64" s="119">
        <f t="shared" si="3"/>
        <v>521</v>
      </c>
      <c r="L64" s="46">
        <f t="shared" si="4"/>
        <v>547.05000000000007</v>
      </c>
    </row>
    <row r="65" spans="1:13" s="58" customFormat="1" x14ac:dyDescent="0.2">
      <c r="A65" s="38">
        <v>163</v>
      </c>
      <c r="B65" s="39">
        <v>61</v>
      </c>
      <c r="C65" s="40" t="str">
        <f t="shared" si="11"/>
        <v>Hartlaubholz</v>
      </c>
      <c r="D65" s="41">
        <v>3.39</v>
      </c>
      <c r="E65" s="42" t="str">
        <f t="shared" si="12"/>
        <v>Fm o.R.</v>
      </c>
      <c r="F65" s="42">
        <v>15</v>
      </c>
      <c r="G65" s="42">
        <v>12</v>
      </c>
      <c r="H65" s="43" t="str">
        <f t="shared" si="13"/>
        <v xml:space="preserve">Schafweg </v>
      </c>
      <c r="I65" s="44">
        <f t="shared" si="2"/>
        <v>339</v>
      </c>
      <c r="J65" s="54"/>
      <c r="K65" s="119">
        <f t="shared" si="3"/>
        <v>339</v>
      </c>
      <c r="L65" s="46">
        <f t="shared" si="4"/>
        <v>355.95</v>
      </c>
    </row>
    <row r="66" spans="1:13" s="58" customFormat="1" x14ac:dyDescent="0.2">
      <c r="A66" s="38">
        <v>163</v>
      </c>
      <c r="B66" s="39">
        <v>63</v>
      </c>
      <c r="C66" s="40" t="s">
        <v>26</v>
      </c>
      <c r="D66" s="41">
        <v>6.23</v>
      </c>
      <c r="E66" s="42" t="s">
        <v>27</v>
      </c>
      <c r="F66" s="42">
        <v>10</v>
      </c>
      <c r="G66" s="42">
        <v>10</v>
      </c>
      <c r="H66" s="43" t="s">
        <v>28</v>
      </c>
      <c r="I66" s="44">
        <f t="shared" si="2"/>
        <v>623</v>
      </c>
      <c r="J66" s="54">
        <v>10</v>
      </c>
      <c r="K66" s="119">
        <f t="shared" si="3"/>
        <v>557.42105263157896</v>
      </c>
      <c r="L66" s="46">
        <f t="shared" si="4"/>
        <v>585.29210526315796</v>
      </c>
    </row>
    <row r="67" spans="1:13" s="58" customFormat="1" ht="15" x14ac:dyDescent="0.2">
      <c r="A67" s="103"/>
      <c r="B67" s="103"/>
      <c r="C67" s="103"/>
      <c r="D67" s="104" t="e">
        <f>SUM(#REF!)</f>
        <v>#REF!</v>
      </c>
      <c r="E67" s="37"/>
      <c r="F67" s="37"/>
      <c r="G67" s="37"/>
      <c r="H67" s="37"/>
      <c r="I67" s="105">
        <f>SUM(I5:I66)</f>
        <v>29197</v>
      </c>
      <c r="J67" s="105"/>
      <c r="K67" s="105">
        <f>SUM(K5:K66)</f>
        <v>27619.199999999997</v>
      </c>
      <c r="L67" s="105"/>
    </row>
    <row r="68" spans="1:13" s="58" customFormat="1" ht="15" x14ac:dyDescent="0.2">
      <c r="A68" s="103"/>
      <c r="B68" s="103"/>
      <c r="C68" s="103"/>
      <c r="D68" s="104"/>
      <c r="E68" s="37"/>
      <c r="F68" s="37"/>
      <c r="G68" s="37"/>
      <c r="H68" s="37"/>
      <c r="I68" s="105"/>
      <c r="J68" s="105"/>
      <c r="K68" s="105"/>
      <c r="L68" s="105"/>
    </row>
    <row r="69" spans="1:13" s="58" customFormat="1" ht="15" x14ac:dyDescent="0.2">
      <c r="A69" s="103"/>
      <c r="B69" s="103"/>
      <c r="C69" s="103"/>
      <c r="D69" s="104"/>
      <c r="E69" s="37"/>
      <c r="F69" s="37"/>
      <c r="G69" s="37"/>
      <c r="H69" s="37"/>
      <c r="I69" s="105"/>
      <c r="J69" s="105"/>
      <c r="K69" s="105"/>
      <c r="L69" s="105"/>
    </row>
    <row r="70" spans="1:13" s="58" customFormat="1" x14ac:dyDescent="0.25">
      <c r="A70" s="18" t="s">
        <v>29</v>
      </c>
      <c r="B70" s="19"/>
      <c r="C70" s="20"/>
      <c r="D70" s="21"/>
      <c r="E70" s="18"/>
      <c r="F70" s="22"/>
      <c r="G70" s="30"/>
      <c r="H70" s="31"/>
      <c r="I70" s="31"/>
      <c r="J70" s="32"/>
      <c r="K70" s="118"/>
      <c r="L70" s="33"/>
    </row>
    <row r="71" spans="1:13" s="58" customFormat="1" x14ac:dyDescent="0.2">
      <c r="A71" s="38">
        <v>166</v>
      </c>
      <c r="B71" s="39">
        <v>53</v>
      </c>
      <c r="C71" s="40" t="str">
        <f>T("Eiche")</f>
        <v>Eiche</v>
      </c>
      <c r="D71" s="41">
        <v>2.96</v>
      </c>
      <c r="E71" s="40" t="str">
        <f t="shared" ref="E71:E114" si="14">T("Fm o.R.")</f>
        <v>Fm o.R.</v>
      </c>
      <c r="F71" s="40">
        <v>49</v>
      </c>
      <c r="G71" s="40">
        <v>24</v>
      </c>
      <c r="H71" s="43" t="s">
        <v>30</v>
      </c>
      <c r="I71" s="44">
        <f>D71*100</f>
        <v>296</v>
      </c>
      <c r="J71" s="54"/>
      <c r="K71" s="119">
        <f>I71*(1-J71/95)</f>
        <v>296</v>
      </c>
      <c r="L71" s="46">
        <f>K71*1.05</f>
        <v>310.8</v>
      </c>
    </row>
    <row r="72" spans="1:13" s="58" customFormat="1" x14ac:dyDescent="0.2">
      <c r="A72" s="38">
        <v>166</v>
      </c>
      <c r="B72" s="39">
        <v>54</v>
      </c>
      <c r="C72" s="40" t="str">
        <f>T("Eiche")</f>
        <v>Eiche</v>
      </c>
      <c r="D72" s="41">
        <v>2.94</v>
      </c>
      <c r="E72" s="40" t="str">
        <f t="shared" si="14"/>
        <v>Fm o.R.</v>
      </c>
      <c r="F72" s="40">
        <v>66</v>
      </c>
      <c r="G72" s="40">
        <v>26</v>
      </c>
      <c r="H72" s="43" t="s">
        <v>30</v>
      </c>
      <c r="I72" s="44">
        <f t="shared" ref="I72:I114" si="15">D72*100</f>
        <v>294</v>
      </c>
      <c r="J72" s="54"/>
      <c r="K72" s="119">
        <f t="shared" ref="K72:K114" si="16">I72*(1-J72/95)</f>
        <v>294</v>
      </c>
      <c r="L72" s="46">
        <f t="shared" ref="L72:L114" si="17">K72*1.05</f>
        <v>308.7</v>
      </c>
      <c r="M72" s="58" t="s">
        <v>35</v>
      </c>
    </row>
    <row r="73" spans="1:13" s="58" customFormat="1" x14ac:dyDescent="0.2">
      <c r="A73" s="38">
        <v>166</v>
      </c>
      <c r="B73" s="39">
        <v>55</v>
      </c>
      <c r="C73" s="40" t="str">
        <f>T("Eiche")</f>
        <v>Eiche</v>
      </c>
      <c r="D73" s="41">
        <v>2.59</v>
      </c>
      <c r="E73" s="40" t="str">
        <f t="shared" si="14"/>
        <v>Fm o.R.</v>
      </c>
      <c r="F73" s="40">
        <v>46</v>
      </c>
      <c r="G73" s="40">
        <v>24</v>
      </c>
      <c r="H73" s="43" t="s">
        <v>30</v>
      </c>
      <c r="I73" s="44">
        <f t="shared" si="15"/>
        <v>259</v>
      </c>
      <c r="J73" s="54"/>
      <c r="K73" s="119">
        <f t="shared" si="16"/>
        <v>259</v>
      </c>
      <c r="L73" s="46">
        <f t="shared" si="17"/>
        <v>271.95</v>
      </c>
    </row>
    <row r="74" spans="1:13" s="58" customFormat="1" x14ac:dyDescent="0.2">
      <c r="A74" s="38">
        <v>166</v>
      </c>
      <c r="B74" s="39">
        <v>58</v>
      </c>
      <c r="C74" s="40" t="str">
        <f>T("Hartlaubholz")</f>
        <v>Hartlaubholz</v>
      </c>
      <c r="D74" s="41">
        <v>1.99</v>
      </c>
      <c r="E74" s="40" t="str">
        <f t="shared" si="14"/>
        <v>Fm o.R.</v>
      </c>
      <c r="F74" s="40">
        <v>39</v>
      </c>
      <c r="G74" s="40">
        <v>32</v>
      </c>
      <c r="H74" s="43" t="s">
        <v>30</v>
      </c>
      <c r="I74" s="44">
        <f t="shared" si="15"/>
        <v>199</v>
      </c>
      <c r="J74" s="54"/>
      <c r="K74" s="119">
        <f t="shared" si="16"/>
        <v>199</v>
      </c>
      <c r="L74" s="46">
        <f t="shared" si="17"/>
        <v>208.95000000000002</v>
      </c>
    </row>
    <row r="75" spans="1:13" s="58" customFormat="1" x14ac:dyDescent="0.2">
      <c r="A75" s="38">
        <v>166</v>
      </c>
      <c r="B75" s="39">
        <v>60</v>
      </c>
      <c r="C75" s="40" t="str">
        <f>T("Hartlaubholz")</f>
        <v>Hartlaubholz</v>
      </c>
      <c r="D75" s="41">
        <v>2.75</v>
      </c>
      <c r="E75" s="40" t="str">
        <f t="shared" si="14"/>
        <v>Fm o.R.</v>
      </c>
      <c r="F75" s="40">
        <v>57</v>
      </c>
      <c r="G75" s="40">
        <v>23</v>
      </c>
      <c r="H75" s="43" t="s">
        <v>30</v>
      </c>
      <c r="I75" s="44">
        <f t="shared" si="15"/>
        <v>275</v>
      </c>
      <c r="J75" s="54"/>
      <c r="K75" s="119">
        <f t="shared" si="16"/>
        <v>275</v>
      </c>
      <c r="L75" s="46">
        <f t="shared" si="17"/>
        <v>288.75</v>
      </c>
    </row>
    <row r="76" spans="1:13" s="58" customFormat="1" x14ac:dyDescent="0.2">
      <c r="A76" s="38">
        <v>166</v>
      </c>
      <c r="B76" s="39">
        <v>61</v>
      </c>
      <c r="C76" s="40" t="str">
        <f>T("Hartlaubholz")</f>
        <v>Hartlaubholz</v>
      </c>
      <c r="D76" s="41">
        <v>3.82</v>
      </c>
      <c r="E76" s="40" t="str">
        <f t="shared" si="14"/>
        <v>Fm o.R.</v>
      </c>
      <c r="F76" s="40">
        <v>74</v>
      </c>
      <c r="G76" s="40">
        <v>30</v>
      </c>
      <c r="H76" s="43" t="s">
        <v>30</v>
      </c>
      <c r="I76" s="44">
        <f t="shared" si="15"/>
        <v>382</v>
      </c>
      <c r="J76" s="54"/>
      <c r="K76" s="119">
        <f t="shared" si="16"/>
        <v>382</v>
      </c>
      <c r="L76" s="46">
        <f t="shared" si="17"/>
        <v>401.1</v>
      </c>
    </row>
    <row r="77" spans="1:13" s="58" customFormat="1" x14ac:dyDescent="0.2">
      <c r="A77" s="38">
        <v>166</v>
      </c>
      <c r="B77" s="39">
        <v>62</v>
      </c>
      <c r="C77" s="40" t="str">
        <f>T("Hartlaubholz")</f>
        <v>Hartlaubholz</v>
      </c>
      <c r="D77" s="41">
        <v>3.33</v>
      </c>
      <c r="E77" s="40" t="str">
        <f t="shared" si="14"/>
        <v>Fm o.R.</v>
      </c>
      <c r="F77" s="40">
        <v>53</v>
      </c>
      <c r="G77" s="40">
        <v>25</v>
      </c>
      <c r="H77" s="43" t="s">
        <v>30</v>
      </c>
      <c r="I77" s="44">
        <f t="shared" si="15"/>
        <v>333</v>
      </c>
      <c r="J77" s="54"/>
      <c r="K77" s="119">
        <f t="shared" si="16"/>
        <v>333</v>
      </c>
      <c r="L77" s="46">
        <f t="shared" si="17"/>
        <v>349.65000000000003</v>
      </c>
    </row>
    <row r="78" spans="1:13" s="58" customFormat="1" x14ac:dyDescent="0.2">
      <c r="A78" s="38">
        <v>166</v>
      </c>
      <c r="B78" s="39">
        <v>63</v>
      </c>
      <c r="C78" s="40" t="str">
        <f>T("Eiche")</f>
        <v>Eiche</v>
      </c>
      <c r="D78" s="41">
        <v>4.92</v>
      </c>
      <c r="E78" s="40" t="str">
        <f t="shared" si="14"/>
        <v>Fm o.R.</v>
      </c>
      <c r="F78" s="40">
        <v>103</v>
      </c>
      <c r="G78" s="40">
        <v>36</v>
      </c>
      <c r="H78" s="43" t="s">
        <v>30</v>
      </c>
      <c r="I78" s="44">
        <f t="shared" si="15"/>
        <v>492</v>
      </c>
      <c r="J78" s="54"/>
      <c r="K78" s="119">
        <f t="shared" si="16"/>
        <v>492</v>
      </c>
      <c r="L78" s="46">
        <f t="shared" si="17"/>
        <v>516.6</v>
      </c>
    </row>
    <row r="79" spans="1:13" s="108" customFormat="1" x14ac:dyDescent="0.25">
      <c r="A79" s="38">
        <v>166</v>
      </c>
      <c r="B79" s="39">
        <v>64</v>
      </c>
      <c r="C79" s="40" t="str">
        <f>T("Hartlaubholz")</f>
        <v>Hartlaubholz</v>
      </c>
      <c r="D79" s="41">
        <v>3.84</v>
      </c>
      <c r="E79" s="40" t="str">
        <f t="shared" si="14"/>
        <v>Fm o.R.</v>
      </c>
      <c r="F79" s="40">
        <v>34</v>
      </c>
      <c r="G79" s="40">
        <v>14</v>
      </c>
      <c r="H79" s="43" t="s">
        <v>30</v>
      </c>
      <c r="I79" s="44">
        <f t="shared" si="15"/>
        <v>384</v>
      </c>
      <c r="J79" s="54"/>
      <c r="K79" s="119">
        <f t="shared" si="16"/>
        <v>384</v>
      </c>
      <c r="L79" s="46">
        <f t="shared" si="17"/>
        <v>403.20000000000005</v>
      </c>
    </row>
    <row r="80" spans="1:13" s="108" customFormat="1" x14ac:dyDescent="0.25">
      <c r="A80" s="38">
        <v>166</v>
      </c>
      <c r="B80" s="39">
        <v>65</v>
      </c>
      <c r="C80" s="40" t="str">
        <f>T("Hartlaubholz")</f>
        <v>Hartlaubholz</v>
      </c>
      <c r="D80" s="41">
        <v>3.68</v>
      </c>
      <c r="E80" s="40" t="str">
        <f t="shared" si="14"/>
        <v>Fm o.R.</v>
      </c>
      <c r="F80" s="40">
        <v>56</v>
      </c>
      <c r="G80" s="40">
        <v>32</v>
      </c>
      <c r="H80" s="43" t="s">
        <v>30</v>
      </c>
      <c r="I80" s="44">
        <f t="shared" si="15"/>
        <v>368</v>
      </c>
      <c r="J80" s="54"/>
      <c r="K80" s="119">
        <f t="shared" si="16"/>
        <v>368</v>
      </c>
      <c r="L80" s="46">
        <f t="shared" si="17"/>
        <v>386.40000000000003</v>
      </c>
    </row>
    <row r="81" spans="1:13" s="108" customFormat="1" x14ac:dyDescent="0.25">
      <c r="A81" s="38">
        <v>166</v>
      </c>
      <c r="B81" s="39">
        <v>66</v>
      </c>
      <c r="C81" s="40" t="str">
        <f>T("Eiche")</f>
        <v>Eiche</v>
      </c>
      <c r="D81" s="41">
        <v>4.22</v>
      </c>
      <c r="E81" s="40" t="str">
        <f t="shared" si="14"/>
        <v>Fm o.R.</v>
      </c>
      <c r="F81" s="40">
        <v>82</v>
      </c>
      <c r="G81" s="40">
        <v>46</v>
      </c>
      <c r="H81" s="43" t="s">
        <v>30</v>
      </c>
      <c r="I81" s="44">
        <f t="shared" si="15"/>
        <v>422</v>
      </c>
      <c r="J81" s="54"/>
      <c r="K81" s="119">
        <f t="shared" si="16"/>
        <v>422</v>
      </c>
      <c r="L81" s="46">
        <f t="shared" si="17"/>
        <v>443.1</v>
      </c>
    </row>
    <row r="82" spans="1:13" s="108" customFormat="1" x14ac:dyDescent="0.25">
      <c r="A82" s="38">
        <v>166</v>
      </c>
      <c r="B82" s="39">
        <v>67</v>
      </c>
      <c r="C82" s="40" t="str">
        <f>T("Eiche")</f>
        <v>Eiche</v>
      </c>
      <c r="D82" s="41">
        <v>3.17</v>
      </c>
      <c r="E82" s="40" t="str">
        <f t="shared" si="14"/>
        <v>Fm o.R.</v>
      </c>
      <c r="F82" s="40">
        <v>52</v>
      </c>
      <c r="G82" s="40">
        <v>30</v>
      </c>
      <c r="H82" s="43" t="s">
        <v>30</v>
      </c>
      <c r="I82" s="44">
        <f t="shared" si="15"/>
        <v>317</v>
      </c>
      <c r="J82" s="54"/>
      <c r="K82" s="119">
        <f t="shared" si="16"/>
        <v>317</v>
      </c>
      <c r="L82" s="46">
        <f t="shared" si="17"/>
        <v>332.85</v>
      </c>
    </row>
    <row r="83" spans="1:13" s="108" customFormat="1" x14ac:dyDescent="0.25">
      <c r="A83" s="38">
        <v>166</v>
      </c>
      <c r="B83" s="39">
        <v>69</v>
      </c>
      <c r="C83" s="40" t="str">
        <f>T("Eiche")</f>
        <v>Eiche</v>
      </c>
      <c r="D83" s="41">
        <v>3.23</v>
      </c>
      <c r="E83" s="40" t="str">
        <f t="shared" si="14"/>
        <v>Fm o.R.</v>
      </c>
      <c r="F83" s="40">
        <v>47</v>
      </c>
      <c r="G83" s="40">
        <v>29</v>
      </c>
      <c r="H83" s="43" t="s">
        <v>30</v>
      </c>
      <c r="I83" s="44">
        <f t="shared" si="15"/>
        <v>323</v>
      </c>
      <c r="J83" s="54"/>
      <c r="K83" s="119">
        <f t="shared" si="16"/>
        <v>323</v>
      </c>
      <c r="L83" s="46">
        <f t="shared" si="17"/>
        <v>339.15000000000003</v>
      </c>
    </row>
    <row r="84" spans="1:13" s="108" customFormat="1" x14ac:dyDescent="0.25">
      <c r="A84" s="38">
        <v>166</v>
      </c>
      <c r="B84" s="39">
        <v>70</v>
      </c>
      <c r="C84" s="40" t="str">
        <f>T("Hartlaubholz")</f>
        <v>Hartlaubholz</v>
      </c>
      <c r="D84" s="41">
        <v>4.42</v>
      </c>
      <c r="E84" s="40" t="str">
        <f t="shared" si="14"/>
        <v>Fm o.R.</v>
      </c>
      <c r="F84" s="40">
        <v>66</v>
      </c>
      <c r="G84" s="40">
        <v>39</v>
      </c>
      <c r="H84" s="43" t="s">
        <v>30</v>
      </c>
      <c r="I84" s="44">
        <f t="shared" si="15"/>
        <v>442</v>
      </c>
      <c r="J84" s="54"/>
      <c r="K84" s="119">
        <f t="shared" si="16"/>
        <v>442</v>
      </c>
      <c r="L84" s="46">
        <f t="shared" si="17"/>
        <v>464.1</v>
      </c>
    </row>
    <row r="85" spans="1:13" s="108" customFormat="1" x14ac:dyDescent="0.25">
      <c r="A85" s="38">
        <v>166</v>
      </c>
      <c r="B85" s="39">
        <v>71</v>
      </c>
      <c r="C85" s="40" t="str">
        <f>T("Eiche")</f>
        <v>Eiche</v>
      </c>
      <c r="D85" s="41">
        <v>2.4700000000000002</v>
      </c>
      <c r="E85" s="40" t="str">
        <f t="shared" si="14"/>
        <v>Fm o.R.</v>
      </c>
      <c r="F85" s="40">
        <v>50</v>
      </c>
      <c r="G85" s="40">
        <v>29</v>
      </c>
      <c r="H85" s="43" t="s">
        <v>30</v>
      </c>
      <c r="I85" s="44">
        <f t="shared" si="15"/>
        <v>247.00000000000003</v>
      </c>
      <c r="J85" s="54"/>
      <c r="K85" s="119">
        <f t="shared" si="16"/>
        <v>247.00000000000003</v>
      </c>
      <c r="L85" s="46">
        <f t="shared" si="17"/>
        <v>259.35000000000002</v>
      </c>
      <c r="M85" s="108" t="s">
        <v>35</v>
      </c>
    </row>
    <row r="86" spans="1:13" s="108" customFormat="1" x14ac:dyDescent="0.25">
      <c r="A86" s="38">
        <v>166</v>
      </c>
      <c r="B86" s="39">
        <v>72</v>
      </c>
      <c r="C86" s="40" t="str">
        <f t="shared" ref="C86:C100" si="18">T("Hartlaubholz")</f>
        <v>Hartlaubholz</v>
      </c>
      <c r="D86" s="41">
        <v>3.92</v>
      </c>
      <c r="E86" s="40" t="str">
        <f t="shared" si="14"/>
        <v>Fm o.R.</v>
      </c>
      <c r="F86" s="40">
        <v>43</v>
      </c>
      <c r="G86" s="40">
        <v>24</v>
      </c>
      <c r="H86" s="43" t="s">
        <v>30</v>
      </c>
      <c r="I86" s="44">
        <f t="shared" si="15"/>
        <v>392</v>
      </c>
      <c r="J86" s="54"/>
      <c r="K86" s="119">
        <f t="shared" si="16"/>
        <v>392</v>
      </c>
      <c r="L86" s="46">
        <f t="shared" si="17"/>
        <v>411.6</v>
      </c>
    </row>
    <row r="87" spans="1:13" s="108" customFormat="1" x14ac:dyDescent="0.25">
      <c r="A87" s="38">
        <v>166</v>
      </c>
      <c r="B87" s="39">
        <v>73</v>
      </c>
      <c r="C87" s="40" t="str">
        <f t="shared" si="18"/>
        <v>Hartlaubholz</v>
      </c>
      <c r="D87" s="41">
        <v>2.79</v>
      </c>
      <c r="E87" s="40" t="str">
        <f t="shared" si="14"/>
        <v>Fm o.R.</v>
      </c>
      <c r="F87" s="40">
        <v>31</v>
      </c>
      <c r="G87" s="40">
        <v>23</v>
      </c>
      <c r="H87" s="43" t="s">
        <v>30</v>
      </c>
      <c r="I87" s="44">
        <f t="shared" si="15"/>
        <v>279</v>
      </c>
      <c r="J87" s="54"/>
      <c r="K87" s="119">
        <f t="shared" si="16"/>
        <v>279</v>
      </c>
      <c r="L87" s="46">
        <f t="shared" si="17"/>
        <v>292.95</v>
      </c>
    </row>
    <row r="88" spans="1:13" s="108" customFormat="1" x14ac:dyDescent="0.25">
      <c r="A88" s="38">
        <v>166</v>
      </c>
      <c r="B88" s="39">
        <v>74</v>
      </c>
      <c r="C88" s="40" t="str">
        <f t="shared" si="18"/>
        <v>Hartlaubholz</v>
      </c>
      <c r="D88" s="41">
        <v>5.19</v>
      </c>
      <c r="E88" s="40" t="str">
        <f t="shared" si="14"/>
        <v>Fm o.R.</v>
      </c>
      <c r="F88" s="40">
        <v>48</v>
      </c>
      <c r="G88" s="40">
        <v>22</v>
      </c>
      <c r="H88" s="43" t="s">
        <v>30</v>
      </c>
      <c r="I88" s="44">
        <f t="shared" si="15"/>
        <v>519</v>
      </c>
      <c r="J88" s="54"/>
      <c r="K88" s="119">
        <f t="shared" si="16"/>
        <v>519</v>
      </c>
      <c r="L88" s="46">
        <f t="shared" si="17"/>
        <v>544.95000000000005</v>
      </c>
    </row>
    <row r="89" spans="1:13" s="108" customFormat="1" x14ac:dyDescent="0.25">
      <c r="A89" s="81">
        <v>166</v>
      </c>
      <c r="B89" s="82">
        <v>80</v>
      </c>
      <c r="C89" s="68" t="str">
        <f t="shared" si="18"/>
        <v>Hartlaubholz</v>
      </c>
      <c r="D89" s="69">
        <v>4.0599999999999996</v>
      </c>
      <c r="E89" s="68" t="str">
        <f t="shared" si="14"/>
        <v>Fm o.R.</v>
      </c>
      <c r="F89" s="68">
        <v>43</v>
      </c>
      <c r="G89" s="68">
        <v>20</v>
      </c>
      <c r="H89" s="71" t="s">
        <v>31</v>
      </c>
      <c r="I89" s="44">
        <f t="shared" si="15"/>
        <v>405.99999999999994</v>
      </c>
      <c r="J89" s="73"/>
      <c r="K89" s="119">
        <f t="shared" si="16"/>
        <v>405.99999999999994</v>
      </c>
      <c r="L89" s="46">
        <f t="shared" si="17"/>
        <v>426.29999999999995</v>
      </c>
    </row>
    <row r="90" spans="1:13" s="108" customFormat="1" x14ac:dyDescent="0.25">
      <c r="A90" s="38">
        <v>166</v>
      </c>
      <c r="B90" s="39">
        <v>83</v>
      </c>
      <c r="C90" s="40" t="str">
        <f t="shared" si="18"/>
        <v>Hartlaubholz</v>
      </c>
      <c r="D90" s="41">
        <v>6.35</v>
      </c>
      <c r="E90" s="40" t="str">
        <f t="shared" si="14"/>
        <v>Fm o.R.</v>
      </c>
      <c r="F90" s="40">
        <v>109</v>
      </c>
      <c r="G90" s="40">
        <v>29</v>
      </c>
      <c r="H90" s="43" t="s">
        <v>31</v>
      </c>
      <c r="I90" s="44">
        <f t="shared" si="15"/>
        <v>635</v>
      </c>
      <c r="J90" s="54"/>
      <c r="K90" s="119">
        <f t="shared" si="16"/>
        <v>635</v>
      </c>
      <c r="L90" s="46">
        <f t="shared" si="17"/>
        <v>666.75</v>
      </c>
    </row>
    <row r="91" spans="1:13" s="108" customFormat="1" x14ac:dyDescent="0.25">
      <c r="A91" s="38">
        <v>166</v>
      </c>
      <c r="B91" s="39">
        <v>86</v>
      </c>
      <c r="C91" s="40" t="str">
        <f t="shared" si="18"/>
        <v>Hartlaubholz</v>
      </c>
      <c r="D91" s="41">
        <v>4.3099999999999996</v>
      </c>
      <c r="E91" s="40" t="str">
        <f t="shared" si="14"/>
        <v>Fm o.R.</v>
      </c>
      <c r="F91" s="40">
        <v>29</v>
      </c>
      <c r="G91" s="40">
        <v>14</v>
      </c>
      <c r="H91" s="43" t="s">
        <v>31</v>
      </c>
      <c r="I91" s="44">
        <f t="shared" si="15"/>
        <v>430.99999999999994</v>
      </c>
      <c r="J91" s="54"/>
      <c r="K91" s="119">
        <f t="shared" si="16"/>
        <v>430.99999999999994</v>
      </c>
      <c r="L91" s="46">
        <f t="shared" si="17"/>
        <v>452.54999999999995</v>
      </c>
    </row>
    <row r="92" spans="1:13" s="108" customFormat="1" x14ac:dyDescent="0.25">
      <c r="A92" s="38">
        <v>166</v>
      </c>
      <c r="B92" s="39">
        <v>87</v>
      </c>
      <c r="C92" s="40" t="str">
        <f t="shared" si="18"/>
        <v>Hartlaubholz</v>
      </c>
      <c r="D92" s="41">
        <v>3.79</v>
      </c>
      <c r="E92" s="40" t="str">
        <f t="shared" si="14"/>
        <v>Fm o.R.</v>
      </c>
      <c r="F92" s="40">
        <v>51</v>
      </c>
      <c r="G92" s="40">
        <v>21</v>
      </c>
      <c r="H92" s="43" t="s">
        <v>31</v>
      </c>
      <c r="I92" s="44">
        <f t="shared" si="15"/>
        <v>379</v>
      </c>
      <c r="J92" s="54"/>
      <c r="K92" s="119">
        <f t="shared" si="16"/>
        <v>379</v>
      </c>
      <c r="L92" s="46">
        <f t="shared" si="17"/>
        <v>397.95</v>
      </c>
    </row>
    <row r="93" spans="1:13" s="108" customFormat="1" x14ac:dyDescent="0.25">
      <c r="A93" s="38">
        <v>166</v>
      </c>
      <c r="B93" s="39">
        <v>88</v>
      </c>
      <c r="C93" s="40" t="str">
        <f t="shared" si="18"/>
        <v>Hartlaubholz</v>
      </c>
      <c r="D93" s="41">
        <v>2.89</v>
      </c>
      <c r="E93" s="40" t="str">
        <f t="shared" si="14"/>
        <v>Fm o.R.</v>
      </c>
      <c r="F93" s="40">
        <v>42</v>
      </c>
      <c r="G93" s="40">
        <v>23</v>
      </c>
      <c r="H93" s="43" t="s">
        <v>31</v>
      </c>
      <c r="I93" s="44">
        <f t="shared" si="15"/>
        <v>289</v>
      </c>
      <c r="J93" s="54"/>
      <c r="K93" s="119">
        <f t="shared" si="16"/>
        <v>289</v>
      </c>
      <c r="L93" s="46">
        <f t="shared" si="17"/>
        <v>303.45</v>
      </c>
    </row>
    <row r="94" spans="1:13" s="108" customFormat="1" x14ac:dyDescent="0.25">
      <c r="A94" s="38">
        <v>166</v>
      </c>
      <c r="B94" s="39">
        <v>89</v>
      </c>
      <c r="C94" s="40" t="str">
        <f t="shared" si="18"/>
        <v>Hartlaubholz</v>
      </c>
      <c r="D94" s="41">
        <v>3.43</v>
      </c>
      <c r="E94" s="40" t="str">
        <f t="shared" si="14"/>
        <v>Fm o.R.</v>
      </c>
      <c r="F94" s="40">
        <v>41</v>
      </c>
      <c r="G94" s="40">
        <v>19</v>
      </c>
      <c r="H94" s="43" t="s">
        <v>31</v>
      </c>
      <c r="I94" s="44">
        <f t="shared" si="15"/>
        <v>343</v>
      </c>
      <c r="J94" s="54"/>
      <c r="K94" s="119">
        <f t="shared" si="16"/>
        <v>343</v>
      </c>
      <c r="L94" s="46">
        <f t="shared" si="17"/>
        <v>360.15000000000003</v>
      </c>
    </row>
    <row r="95" spans="1:13" s="108" customFormat="1" x14ac:dyDescent="0.25">
      <c r="A95" s="38">
        <v>166</v>
      </c>
      <c r="B95" s="39">
        <v>90</v>
      </c>
      <c r="C95" s="40" t="str">
        <f t="shared" si="18"/>
        <v>Hartlaubholz</v>
      </c>
      <c r="D95" s="41">
        <v>6.13</v>
      </c>
      <c r="E95" s="40" t="str">
        <f t="shared" si="14"/>
        <v>Fm o.R.</v>
      </c>
      <c r="F95" s="40">
        <v>61</v>
      </c>
      <c r="G95" s="40">
        <v>20</v>
      </c>
      <c r="H95" s="43" t="s">
        <v>31</v>
      </c>
      <c r="I95" s="44">
        <f t="shared" si="15"/>
        <v>613</v>
      </c>
      <c r="J95" s="54"/>
      <c r="K95" s="119">
        <f t="shared" si="16"/>
        <v>613</v>
      </c>
      <c r="L95" s="46">
        <f t="shared" si="17"/>
        <v>643.65</v>
      </c>
    </row>
    <row r="96" spans="1:13" s="108" customFormat="1" x14ac:dyDescent="0.25">
      <c r="A96" s="38">
        <v>166</v>
      </c>
      <c r="B96" s="39">
        <v>91</v>
      </c>
      <c r="C96" s="40" t="str">
        <f t="shared" si="18"/>
        <v>Hartlaubholz</v>
      </c>
      <c r="D96" s="41">
        <v>4.0599999999999996</v>
      </c>
      <c r="E96" s="40" t="str">
        <f t="shared" si="14"/>
        <v>Fm o.R.</v>
      </c>
      <c r="F96" s="40">
        <v>48</v>
      </c>
      <c r="G96" s="40">
        <v>20</v>
      </c>
      <c r="H96" s="43" t="s">
        <v>31</v>
      </c>
      <c r="I96" s="44">
        <f t="shared" si="15"/>
        <v>405.99999999999994</v>
      </c>
      <c r="J96" s="45"/>
      <c r="K96" s="119">
        <f t="shared" si="16"/>
        <v>405.99999999999994</v>
      </c>
      <c r="L96" s="46">
        <f t="shared" si="17"/>
        <v>426.29999999999995</v>
      </c>
    </row>
    <row r="97" spans="1:13" s="108" customFormat="1" ht="16.5" thickBot="1" x14ac:dyDescent="0.3">
      <c r="A97" s="84">
        <v>166</v>
      </c>
      <c r="B97" s="85">
        <v>93</v>
      </c>
      <c r="C97" s="86" t="str">
        <f t="shared" si="18"/>
        <v>Hartlaubholz</v>
      </c>
      <c r="D97" s="87">
        <v>3.48</v>
      </c>
      <c r="E97" s="86" t="str">
        <f t="shared" si="14"/>
        <v>Fm o.R.</v>
      </c>
      <c r="F97" s="86">
        <v>41</v>
      </c>
      <c r="G97" s="86">
        <v>23</v>
      </c>
      <c r="H97" s="89" t="s">
        <v>31</v>
      </c>
      <c r="I97" s="44">
        <f t="shared" si="15"/>
        <v>348</v>
      </c>
      <c r="J97" s="91"/>
      <c r="K97" s="119">
        <f t="shared" si="16"/>
        <v>348</v>
      </c>
      <c r="L97" s="46">
        <f t="shared" si="17"/>
        <v>365.40000000000003</v>
      </c>
      <c r="M97" s="108" t="s">
        <v>35</v>
      </c>
    </row>
    <row r="98" spans="1:13" s="108" customFormat="1" x14ac:dyDescent="0.25">
      <c r="A98" s="81">
        <v>167</v>
      </c>
      <c r="B98" s="82">
        <v>1</v>
      </c>
      <c r="C98" s="68" t="str">
        <f t="shared" si="18"/>
        <v>Hartlaubholz</v>
      </c>
      <c r="D98" s="69">
        <v>2.27</v>
      </c>
      <c r="E98" s="68" t="str">
        <f t="shared" si="14"/>
        <v>Fm o.R.</v>
      </c>
      <c r="F98" s="68">
        <v>41</v>
      </c>
      <c r="G98" s="68">
        <v>17</v>
      </c>
      <c r="H98" s="71" t="s">
        <v>32</v>
      </c>
      <c r="I98" s="44">
        <f t="shared" si="15"/>
        <v>227</v>
      </c>
      <c r="J98" s="94"/>
      <c r="K98" s="119">
        <f t="shared" si="16"/>
        <v>227</v>
      </c>
      <c r="L98" s="46">
        <f t="shared" si="17"/>
        <v>238.35000000000002</v>
      </c>
      <c r="M98" s="108" t="s">
        <v>35</v>
      </c>
    </row>
    <row r="99" spans="1:13" s="108" customFormat="1" x14ac:dyDescent="0.25">
      <c r="A99" s="38">
        <v>167</v>
      </c>
      <c r="B99" s="39">
        <v>2</v>
      </c>
      <c r="C99" s="40" t="str">
        <f t="shared" si="18"/>
        <v>Hartlaubholz</v>
      </c>
      <c r="D99" s="41">
        <v>4.16</v>
      </c>
      <c r="E99" s="40" t="str">
        <f t="shared" si="14"/>
        <v>Fm o.R.</v>
      </c>
      <c r="F99" s="40">
        <v>41</v>
      </c>
      <c r="G99" s="40">
        <v>21</v>
      </c>
      <c r="H99" s="43" t="s">
        <v>32</v>
      </c>
      <c r="I99" s="44">
        <f t="shared" si="15"/>
        <v>416</v>
      </c>
      <c r="J99" s="45"/>
      <c r="K99" s="119">
        <f t="shared" si="16"/>
        <v>416</v>
      </c>
      <c r="L99" s="46">
        <f t="shared" si="17"/>
        <v>436.8</v>
      </c>
    </row>
    <row r="100" spans="1:13" s="108" customFormat="1" x14ac:dyDescent="0.25">
      <c r="A100" s="38">
        <v>167</v>
      </c>
      <c r="B100" s="39">
        <v>3</v>
      </c>
      <c r="C100" s="40" t="str">
        <f t="shared" si="18"/>
        <v>Hartlaubholz</v>
      </c>
      <c r="D100" s="41">
        <v>4.4800000000000004</v>
      </c>
      <c r="E100" s="40" t="str">
        <f t="shared" si="14"/>
        <v>Fm o.R.</v>
      </c>
      <c r="F100" s="40">
        <v>58</v>
      </c>
      <c r="G100" s="40">
        <v>22</v>
      </c>
      <c r="H100" s="43" t="s">
        <v>32</v>
      </c>
      <c r="I100" s="44">
        <f t="shared" si="15"/>
        <v>448.00000000000006</v>
      </c>
      <c r="J100" s="45"/>
      <c r="K100" s="119">
        <f t="shared" si="16"/>
        <v>448.00000000000006</v>
      </c>
      <c r="L100" s="46">
        <f t="shared" si="17"/>
        <v>470.40000000000009</v>
      </c>
    </row>
    <row r="101" spans="1:13" s="108" customFormat="1" x14ac:dyDescent="0.25">
      <c r="A101" s="38">
        <v>167</v>
      </c>
      <c r="B101" s="39">
        <v>4</v>
      </c>
      <c r="C101" s="77" t="s">
        <v>33</v>
      </c>
      <c r="D101" s="41">
        <v>3.33</v>
      </c>
      <c r="E101" s="40" t="str">
        <f t="shared" si="14"/>
        <v>Fm o.R.</v>
      </c>
      <c r="F101" s="40">
        <v>44</v>
      </c>
      <c r="G101" s="40">
        <v>25</v>
      </c>
      <c r="H101" s="43" t="s">
        <v>32</v>
      </c>
      <c r="I101" s="44">
        <f t="shared" si="15"/>
        <v>333</v>
      </c>
      <c r="J101" s="45">
        <v>30</v>
      </c>
      <c r="K101" s="119">
        <f t="shared" si="16"/>
        <v>227.84210526315789</v>
      </c>
      <c r="L101" s="46">
        <f t="shared" si="17"/>
        <v>239.23421052631579</v>
      </c>
    </row>
    <row r="102" spans="1:13" s="108" customFormat="1" x14ac:dyDescent="0.25">
      <c r="A102" s="38">
        <v>167</v>
      </c>
      <c r="B102" s="39">
        <v>5</v>
      </c>
      <c r="C102" s="77" t="s">
        <v>33</v>
      </c>
      <c r="D102" s="41">
        <v>3.23</v>
      </c>
      <c r="E102" s="40" t="str">
        <f t="shared" si="14"/>
        <v>Fm o.R.</v>
      </c>
      <c r="F102" s="40">
        <v>50</v>
      </c>
      <c r="G102" s="40">
        <v>24</v>
      </c>
      <c r="H102" s="43" t="s">
        <v>32</v>
      </c>
      <c r="I102" s="44">
        <f t="shared" si="15"/>
        <v>323</v>
      </c>
      <c r="J102" s="45">
        <v>30</v>
      </c>
      <c r="K102" s="119">
        <f t="shared" si="16"/>
        <v>221</v>
      </c>
      <c r="L102" s="46">
        <f t="shared" si="17"/>
        <v>232.05</v>
      </c>
    </row>
    <row r="103" spans="1:13" s="108" customFormat="1" x14ac:dyDescent="0.25">
      <c r="A103" s="38">
        <v>167</v>
      </c>
      <c r="B103" s="39">
        <v>6</v>
      </c>
      <c r="C103" s="77" t="s">
        <v>33</v>
      </c>
      <c r="D103" s="41">
        <v>2.4900000000000002</v>
      </c>
      <c r="E103" s="40" t="str">
        <f t="shared" si="14"/>
        <v>Fm o.R.</v>
      </c>
      <c r="F103" s="40">
        <v>38</v>
      </c>
      <c r="G103" s="40">
        <v>23</v>
      </c>
      <c r="H103" s="43" t="s">
        <v>32</v>
      </c>
      <c r="I103" s="44">
        <f t="shared" si="15"/>
        <v>249.00000000000003</v>
      </c>
      <c r="J103" s="45">
        <v>30</v>
      </c>
      <c r="K103" s="119">
        <f t="shared" si="16"/>
        <v>170.36842105263159</v>
      </c>
      <c r="L103" s="46">
        <f t="shared" si="17"/>
        <v>178.88684210526318</v>
      </c>
    </row>
    <row r="104" spans="1:13" s="108" customFormat="1" x14ac:dyDescent="0.25">
      <c r="A104" s="38">
        <v>167</v>
      </c>
      <c r="B104" s="39">
        <v>7</v>
      </c>
      <c r="C104" s="77" t="s">
        <v>33</v>
      </c>
      <c r="D104" s="41">
        <v>3.01</v>
      </c>
      <c r="E104" s="40" t="str">
        <f t="shared" si="14"/>
        <v>Fm o.R.</v>
      </c>
      <c r="F104" s="40">
        <v>41</v>
      </c>
      <c r="G104" s="40">
        <v>20</v>
      </c>
      <c r="H104" s="43" t="s">
        <v>32</v>
      </c>
      <c r="I104" s="44">
        <f t="shared" si="15"/>
        <v>301</v>
      </c>
      <c r="J104" s="45">
        <v>30</v>
      </c>
      <c r="K104" s="119">
        <f t="shared" si="16"/>
        <v>205.94736842105263</v>
      </c>
      <c r="L104" s="46">
        <f t="shared" si="17"/>
        <v>216.24473684210528</v>
      </c>
    </row>
    <row r="105" spans="1:13" s="108" customFormat="1" x14ac:dyDescent="0.25">
      <c r="A105" s="38">
        <v>167</v>
      </c>
      <c r="B105" s="39">
        <v>12</v>
      </c>
      <c r="C105" s="40" t="str">
        <f>T("Eiche")</f>
        <v>Eiche</v>
      </c>
      <c r="D105" s="41">
        <v>2.84</v>
      </c>
      <c r="E105" s="40" t="str">
        <f t="shared" si="14"/>
        <v>Fm o.R.</v>
      </c>
      <c r="F105" s="40">
        <v>80</v>
      </c>
      <c r="G105" s="40">
        <v>31</v>
      </c>
      <c r="H105" s="43" t="s">
        <v>32</v>
      </c>
      <c r="I105" s="44">
        <f t="shared" si="15"/>
        <v>284</v>
      </c>
      <c r="J105" s="45"/>
      <c r="K105" s="119">
        <f t="shared" si="16"/>
        <v>284</v>
      </c>
      <c r="L105" s="46">
        <f t="shared" si="17"/>
        <v>298.2</v>
      </c>
    </row>
    <row r="106" spans="1:13" s="108" customFormat="1" x14ac:dyDescent="0.25">
      <c r="A106" s="38">
        <v>167</v>
      </c>
      <c r="B106" s="39">
        <v>13</v>
      </c>
      <c r="C106" s="40" t="str">
        <f>T("Eiche")</f>
        <v>Eiche</v>
      </c>
      <c r="D106" s="41">
        <v>2.57</v>
      </c>
      <c r="E106" s="40" t="str">
        <f t="shared" si="14"/>
        <v>Fm o.R.</v>
      </c>
      <c r="F106" s="40">
        <v>54</v>
      </c>
      <c r="G106" s="40">
        <v>24</v>
      </c>
      <c r="H106" s="43" t="s">
        <v>32</v>
      </c>
      <c r="I106" s="44">
        <f t="shared" si="15"/>
        <v>257</v>
      </c>
      <c r="J106" s="54"/>
      <c r="K106" s="119">
        <f t="shared" si="16"/>
        <v>257</v>
      </c>
      <c r="L106" s="46">
        <f t="shared" si="17"/>
        <v>269.85000000000002</v>
      </c>
    </row>
    <row r="107" spans="1:13" s="108" customFormat="1" x14ac:dyDescent="0.25">
      <c r="A107" s="38">
        <v>167</v>
      </c>
      <c r="B107" s="39">
        <v>14</v>
      </c>
      <c r="C107" s="40" t="str">
        <f>T("Eiche")</f>
        <v>Eiche</v>
      </c>
      <c r="D107" s="41">
        <v>5.03</v>
      </c>
      <c r="E107" s="40" t="str">
        <f t="shared" si="14"/>
        <v>Fm o.R.</v>
      </c>
      <c r="F107" s="40">
        <v>100</v>
      </c>
      <c r="G107" s="40">
        <v>31</v>
      </c>
      <c r="H107" s="43" t="s">
        <v>32</v>
      </c>
      <c r="I107" s="44">
        <f t="shared" si="15"/>
        <v>503</v>
      </c>
      <c r="J107" s="54"/>
      <c r="K107" s="119">
        <f t="shared" si="16"/>
        <v>503</v>
      </c>
      <c r="L107" s="46">
        <f t="shared" si="17"/>
        <v>528.15</v>
      </c>
    </row>
    <row r="108" spans="1:13" s="108" customFormat="1" x14ac:dyDescent="0.25">
      <c r="A108" s="38">
        <v>167</v>
      </c>
      <c r="B108" s="39">
        <v>15</v>
      </c>
      <c r="C108" s="40" t="str">
        <f>T("Hartlaubholz")</f>
        <v>Hartlaubholz</v>
      </c>
      <c r="D108" s="41">
        <v>4.0599999999999996</v>
      </c>
      <c r="E108" s="40" t="str">
        <f t="shared" si="14"/>
        <v>Fm o.R.</v>
      </c>
      <c r="F108" s="40">
        <v>77</v>
      </c>
      <c r="G108" s="40">
        <v>29</v>
      </c>
      <c r="H108" s="43" t="s">
        <v>32</v>
      </c>
      <c r="I108" s="44">
        <f t="shared" si="15"/>
        <v>405.99999999999994</v>
      </c>
      <c r="J108" s="54"/>
      <c r="K108" s="119">
        <f t="shared" si="16"/>
        <v>405.99999999999994</v>
      </c>
      <c r="L108" s="46">
        <f t="shared" si="17"/>
        <v>426.29999999999995</v>
      </c>
    </row>
    <row r="109" spans="1:13" s="109" customFormat="1" x14ac:dyDescent="0.2">
      <c r="A109" s="38">
        <v>167</v>
      </c>
      <c r="B109" s="39">
        <v>16</v>
      </c>
      <c r="C109" s="40" t="str">
        <f>T("Eiche")</f>
        <v>Eiche</v>
      </c>
      <c r="D109" s="41">
        <v>3.81</v>
      </c>
      <c r="E109" s="40" t="str">
        <f t="shared" si="14"/>
        <v>Fm o.R.</v>
      </c>
      <c r="F109" s="40">
        <v>83</v>
      </c>
      <c r="G109" s="40">
        <v>17</v>
      </c>
      <c r="H109" s="43" t="s">
        <v>32</v>
      </c>
      <c r="I109" s="44">
        <f t="shared" si="15"/>
        <v>381</v>
      </c>
      <c r="J109" s="54"/>
      <c r="K109" s="119">
        <f t="shared" si="16"/>
        <v>381</v>
      </c>
      <c r="L109" s="46">
        <f t="shared" si="17"/>
        <v>400.05</v>
      </c>
    </row>
    <row r="110" spans="1:13" x14ac:dyDescent="0.25">
      <c r="A110" s="38">
        <v>167</v>
      </c>
      <c r="B110" s="39">
        <v>17</v>
      </c>
      <c r="C110" s="40" t="str">
        <f>T("Eiche")</f>
        <v>Eiche</v>
      </c>
      <c r="D110" s="41">
        <v>2.8</v>
      </c>
      <c r="E110" s="40" t="str">
        <f t="shared" si="14"/>
        <v>Fm o.R.</v>
      </c>
      <c r="F110" s="40">
        <v>63</v>
      </c>
      <c r="G110" s="40">
        <v>18</v>
      </c>
      <c r="H110" s="43" t="s">
        <v>32</v>
      </c>
      <c r="I110" s="44">
        <f t="shared" si="15"/>
        <v>280</v>
      </c>
      <c r="J110" s="54"/>
      <c r="K110" s="119">
        <f t="shared" si="16"/>
        <v>280</v>
      </c>
      <c r="L110" s="46">
        <f t="shared" si="17"/>
        <v>294</v>
      </c>
    </row>
    <row r="111" spans="1:13" x14ac:dyDescent="0.25">
      <c r="A111" s="38">
        <v>167</v>
      </c>
      <c r="B111" s="39">
        <v>18</v>
      </c>
      <c r="C111" s="40" t="str">
        <f>T("Eiche")</f>
        <v>Eiche</v>
      </c>
      <c r="D111" s="41">
        <v>3</v>
      </c>
      <c r="E111" s="40" t="str">
        <f t="shared" si="14"/>
        <v>Fm o.R.</v>
      </c>
      <c r="F111" s="40">
        <v>75</v>
      </c>
      <c r="G111" s="40">
        <v>26</v>
      </c>
      <c r="H111" s="43" t="s">
        <v>32</v>
      </c>
      <c r="I111" s="44">
        <f t="shared" si="15"/>
        <v>300</v>
      </c>
      <c r="J111" s="54"/>
      <c r="K111" s="119">
        <f t="shared" si="16"/>
        <v>300</v>
      </c>
      <c r="L111" s="46">
        <f t="shared" si="17"/>
        <v>315</v>
      </c>
    </row>
    <row r="112" spans="1:13" x14ac:dyDescent="0.25">
      <c r="A112" s="38">
        <v>167</v>
      </c>
      <c r="B112" s="39">
        <v>19</v>
      </c>
      <c r="C112" s="40" t="str">
        <f>T("Eiche")</f>
        <v>Eiche</v>
      </c>
      <c r="D112" s="41">
        <v>4.13</v>
      </c>
      <c r="E112" s="40" t="str">
        <f t="shared" si="14"/>
        <v>Fm o.R.</v>
      </c>
      <c r="F112" s="40">
        <v>78</v>
      </c>
      <c r="G112" s="40">
        <v>24</v>
      </c>
      <c r="H112" s="43" t="s">
        <v>32</v>
      </c>
      <c r="I112" s="44">
        <f t="shared" si="15"/>
        <v>413</v>
      </c>
      <c r="J112" s="54"/>
      <c r="K112" s="119">
        <f t="shared" si="16"/>
        <v>413</v>
      </c>
      <c r="L112" s="46">
        <f t="shared" si="17"/>
        <v>433.65000000000003</v>
      </c>
    </row>
    <row r="113" spans="1:12" x14ac:dyDescent="0.25">
      <c r="A113" s="38">
        <v>167</v>
      </c>
      <c r="B113" s="39">
        <v>20</v>
      </c>
      <c r="C113" s="40" t="str">
        <f>T("Eiche")</f>
        <v>Eiche</v>
      </c>
      <c r="D113" s="41">
        <v>3.07</v>
      </c>
      <c r="E113" s="40" t="str">
        <f t="shared" si="14"/>
        <v>Fm o.R.</v>
      </c>
      <c r="F113" s="40">
        <v>53</v>
      </c>
      <c r="G113" s="40">
        <v>19</v>
      </c>
      <c r="H113" s="43" t="s">
        <v>32</v>
      </c>
      <c r="I113" s="44">
        <f t="shared" si="15"/>
        <v>307</v>
      </c>
      <c r="J113" s="54"/>
      <c r="K113" s="119">
        <f t="shared" si="16"/>
        <v>307</v>
      </c>
      <c r="L113" s="46">
        <f t="shared" si="17"/>
        <v>322.35000000000002</v>
      </c>
    </row>
    <row r="114" spans="1:12" x14ac:dyDescent="0.25">
      <c r="A114" s="38">
        <v>167</v>
      </c>
      <c r="B114" s="39">
        <v>21</v>
      </c>
      <c r="C114" s="40" t="str">
        <f>T("Hartlaubholz")</f>
        <v>Hartlaubholz</v>
      </c>
      <c r="D114" s="41">
        <v>10.39</v>
      </c>
      <c r="E114" s="40" t="str">
        <f t="shared" si="14"/>
        <v>Fm o.R.</v>
      </c>
      <c r="F114" s="40">
        <v>140</v>
      </c>
      <c r="G114" s="40">
        <v>31</v>
      </c>
      <c r="H114" s="43" t="s">
        <v>32</v>
      </c>
      <c r="I114" s="44">
        <f t="shared" si="15"/>
        <v>1039</v>
      </c>
      <c r="J114" s="54">
        <v>30</v>
      </c>
      <c r="K114" s="119">
        <f t="shared" si="16"/>
        <v>710.89473684210532</v>
      </c>
      <c r="L114" s="46">
        <f t="shared" si="17"/>
        <v>746.43947368421061</v>
      </c>
    </row>
    <row r="115" spans="1:12" ht="15" x14ac:dyDescent="0.25">
      <c r="A115" s="103"/>
      <c r="B115" s="103"/>
      <c r="C115" s="37"/>
      <c r="D115" s="104">
        <f>SUM(D71:D114)</f>
        <v>165.40000000000003</v>
      </c>
      <c r="E115" s="110"/>
      <c r="F115" s="110"/>
      <c r="G115" s="110"/>
      <c r="H115" s="110"/>
      <c r="I115" s="110">
        <f>SUM(I71:I114)</f>
        <v>16540</v>
      </c>
      <c r="J115" s="110"/>
      <c r="K115" s="110">
        <f>SUM(K71:K114)</f>
        <v>15831.052631578948</v>
      </c>
      <c r="L115" s="110"/>
    </row>
  </sheetData>
  <mergeCells count="1">
    <mergeCell ref="C1:D1"/>
  </mergeCells>
  <pageMargins left="0.7" right="0.7" top="0.78740157499999996" bottom="0.78740157499999996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Verkaufte Lose</vt:lpstr>
      <vt:lpstr>Unverkaufte Lose</vt:lpstr>
    </vt:vector>
  </TitlesOfParts>
  <Company>Stadt Sachsenheim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Salzmann, Nina (Stadt Sachsenheim)</dc:creator>
  <cp:lastModifiedBy>Salzmann, Nina (Stadt Sachsenheim)</cp:lastModifiedBy>
  <dcterms:created xsi:type="dcterms:W3CDTF">2024-03-19T12:18:46Z</dcterms:created>
  <dcterms:modified xsi:type="dcterms:W3CDTF">2024-04-22T13:44:23Z</dcterms:modified>
</cp:coreProperties>
</file>